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hertslpc.sharepoint.com/Shared Documents/Pharmacy Services (New)/Prescribing/"/>
    </mc:Choice>
  </mc:AlternateContent>
  <xr:revisionPtr revIDLastSave="323" documentId="8_{DD51BC47-7B6E-4CA4-AF4D-1604AFCB5FB8}" xr6:coauthVersionLast="47" xr6:coauthVersionMax="47" xr10:uidLastSave="{3D510EB4-483D-4E45-857B-7623740228E0}"/>
  <bookViews>
    <workbookView xWindow="28680" yWindow="-120" windowWidth="29040" windowHeight="15720" xr2:uid="{00000000-000D-0000-FFFF-FFFF00000000}"/>
  </bookViews>
  <sheets>
    <sheet name="Independent Prescribing Servic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3" i="2" l="1"/>
  <c r="C56" i="2"/>
  <c r="C29" i="2"/>
  <c r="C27" i="2"/>
  <c r="C25" i="2"/>
  <c r="C55" i="2" l="1"/>
  <c r="C59" i="2" s="1"/>
</calcChain>
</file>

<file path=xl/sharedStrings.xml><?xml version="1.0" encoding="utf-8"?>
<sst xmlns="http://schemas.openxmlformats.org/spreadsheetml/2006/main" count="57" uniqueCount="57">
  <si>
    <t>OVERALL TOTAL ESTIMATED COST</t>
  </si>
  <si>
    <t>Staff costs</t>
  </si>
  <si>
    <t>No of hours</t>
  </si>
  <si>
    <t>Hourly rate</t>
  </si>
  <si>
    <t>Equipment and one-off costs</t>
  </si>
  <si>
    <t>Pharmacist costs</t>
  </si>
  <si>
    <t>Estimated prescribing consultations per month</t>
  </si>
  <si>
    <t>Initial implementation and Service set Up</t>
  </si>
  <si>
    <t>https://cpe.org.uk/national-pharmacy-services/advanced-services/prescribing-within-the-cpcf/</t>
  </si>
  <si>
    <t>Administrative implementation (systems, registration, workflow changes)</t>
  </si>
  <si>
    <t>Additional prescribing consultation time</t>
  </si>
  <si>
    <t>Otoscope</t>
  </si>
  <si>
    <t>Blood pressure monitor</t>
  </si>
  <si>
    <t xml:space="preserve">       *All Yellow cells can be amended to include your own costs*</t>
  </si>
  <si>
    <t>Digital and System Costs</t>
  </si>
  <si>
    <t>Prescribing platform subscription</t>
  </si>
  <si>
    <t>Additional indemnity premium</t>
  </si>
  <si>
    <t>Other recurring costs</t>
  </si>
  <si>
    <t xml:space="preserve">Prescribing consultation platform set-up                        </t>
  </si>
  <si>
    <t>Clinical consultation platform subscription</t>
  </si>
  <si>
    <t>Initial implementation fee*</t>
  </si>
  <si>
    <t>* A set-up fee of £500 per pharmacy premises is paid along with monthly prescribing support payments of £500</t>
  </si>
  <si>
    <t>Monthly prescribing support payment*</t>
  </si>
  <si>
    <t xml:space="preserve">ESTIMATED REVENUE BASED ON NUMBER OF CONSULTATIONS ACROSS ONE YEAR </t>
  </si>
  <si>
    <t>Ongoing Costs per month</t>
  </si>
  <si>
    <t>Total costs per month on an annual basis</t>
  </si>
  <si>
    <r>
      <t xml:space="preserve">Breakdown of Costs for completing service </t>
    </r>
    <r>
      <rPr>
        <b/>
        <i/>
        <sz val="11"/>
        <color theme="1"/>
        <rFont val="Calibri"/>
        <family val="2"/>
        <scheme val="minor"/>
      </rPr>
      <t>(illustrative examples only)</t>
    </r>
  </si>
  <si>
    <t>Amount paid for each completed PF consultation</t>
  </si>
  <si>
    <t>Amount paid for each completed Emergency Contraception consultation</t>
  </si>
  <si>
    <t>Amount paid for each completed Oral Contraception consultation</t>
  </si>
  <si>
    <t>Pharmacy First</t>
  </si>
  <si>
    <t>EC</t>
  </si>
  <si>
    <t>OC</t>
  </si>
  <si>
    <t>Clinical consultation platform subscription set-up</t>
  </si>
  <si>
    <t>Other digital costs set up</t>
  </si>
  <si>
    <t>Dermatoscope (optional)</t>
  </si>
  <si>
    <t>Pulse Oximeter (optional)</t>
  </si>
  <si>
    <t>IP Hourly Rate for additional prescribing time per consultation</t>
  </si>
  <si>
    <t>Owner governance Hourly Rate  for initial implementation and service set up and administrative implementation</t>
  </si>
  <si>
    <t>Pharmacist Hourly Rate for administrative implementation</t>
  </si>
  <si>
    <t>Support staff Hourly Rate for administrative implementation</t>
  </si>
  <si>
    <t>IP Hourly rate for for  administrative implementation</t>
  </si>
  <si>
    <t>How to use this calculator:</t>
  </si>
  <si>
    <r>
      <t xml:space="preserve">In cells </t>
    </r>
    <r>
      <rPr>
        <b/>
        <sz val="11"/>
        <color theme="1"/>
        <rFont val="Calibri"/>
        <family val="2"/>
        <scheme val="minor"/>
      </rPr>
      <t>G18, G19, G20 and G22</t>
    </r>
    <r>
      <rPr>
        <sz val="11"/>
        <color theme="1"/>
        <rFont val="Calibri"/>
        <family val="2"/>
        <scheme val="minor"/>
      </rPr>
      <t>, enter the estimated number of hours required for each activity.</t>
    </r>
  </si>
  <si>
    <r>
      <t xml:space="preserve">In cells </t>
    </r>
    <r>
      <rPr>
        <b/>
        <sz val="11"/>
        <color theme="1"/>
        <rFont val="Calibri"/>
        <family val="2"/>
        <scheme val="minor"/>
      </rPr>
      <t>H18, H19, H20 and H22</t>
    </r>
    <r>
      <rPr>
        <sz val="11"/>
        <color theme="1"/>
        <rFont val="Calibri"/>
        <family val="2"/>
        <scheme val="minor"/>
      </rPr>
      <t>, enter the relevant hourly rate for the staff member undertaking that work.</t>
    </r>
  </si>
  <si>
    <r>
      <t xml:space="preserve">In cells </t>
    </r>
    <r>
      <rPr>
        <b/>
        <sz val="11"/>
        <color theme="1"/>
        <rFont val="Calibri"/>
        <family val="2"/>
        <scheme val="minor"/>
      </rPr>
      <t>B23 to B43</t>
    </r>
    <r>
      <rPr>
        <sz val="11"/>
        <color theme="1"/>
        <rFont val="Calibri"/>
        <family val="2"/>
        <scheme val="minor"/>
      </rPr>
      <t>, review the suggested equipment, digital and ongoing costs. Amend the example figures as required and add any additional costs specific to your pharmacy.</t>
    </r>
  </si>
  <si>
    <t>The calculator will automatically estimate costs, income and the overall financial position based on the information entered.</t>
  </si>
  <si>
    <r>
      <rPr>
        <b/>
        <sz val="11"/>
        <color theme="1"/>
        <rFont val="Calibri"/>
        <family val="2"/>
        <scheme val="minor"/>
      </rPr>
      <t>Important:</t>
    </r>
    <r>
      <rPr>
        <sz val="11"/>
        <color theme="1"/>
        <rFont val="Calibri"/>
        <family val="2"/>
        <scheme val="minor"/>
      </rPr>
      <t xml:space="preserve"> The model assumes the prescribing consultations are delivered by a pharmacist independent prescriber (IP) who is separate from the pharmacist undertaking the implementation and governance activities.</t>
    </r>
  </si>
  <si>
    <t>If your pharmacist is also the IP, you should amend the hours accordingly or remove duplicate costs to avoid overstating expenditure.</t>
  </si>
  <si>
    <t>For further information on the Independent Prescribing Service, see the Community Pharmacy England guidance:</t>
  </si>
  <si>
    <t>The figures included are illustrative only and may not reflect the actual costs for your pharmacy. You should review all assumptions carefully and amend them where appropriate.</t>
  </si>
  <si>
    <t>All yellow cells can be edited to reflect your own circumstances, including staff costs, equipment purchases, digital systems and expected activity levels.</t>
  </si>
  <si>
    <t>Use this spreadsheet to estimate the potential additional costs and income associated with becoming a prescribing pharmacy in the first year.</t>
  </si>
  <si>
    <t>Other additional equipment</t>
  </si>
  <si>
    <t>Independent Prescribing Service Readiness and Financial Planning Calculator</t>
  </si>
  <si>
    <t>Indicative First-Year Surplus / (Deficit)</t>
  </si>
  <si>
    <r>
      <rPr>
        <b/>
        <sz val="11"/>
        <color theme="1"/>
        <rFont val="Calibri"/>
        <family val="2"/>
        <scheme val="minor"/>
      </rPr>
      <t>Cell C51</t>
    </r>
    <r>
      <rPr>
        <sz val="11"/>
        <color theme="1"/>
        <rFont val="Calibri"/>
        <family val="2"/>
        <scheme val="minor"/>
      </rPr>
      <t xml:space="preserve"> shows the indicative first-year surplus or deficit based on the assumptions entered.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</si>
</sst>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164" formatCode="_(&quot;£&quot;* #,##0.00_);_(&quot;£&quot;* \(#,##0.00\);_(&quot;£&quot;* &quot;-&quot;??_);_(@_)"/>
    <numFmt numFmtId="165" formatCode="_(* #,##0.00_);_(* \(#,##0.00\);_(* &quot;-&quot;??_);_(@_)"/>
    <numFmt numFmtId="166" formatCode="0.00_);\(0.0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8">
    <xf numFmtId="0" fontId="0" fillId="0" borderId="0" xfId="0"/>
    <xf numFmtId="0" fontId="0" fillId="0" borderId="1" xfId="0" applyBorder="1"/>
    <xf numFmtId="44" fontId="0" fillId="0" borderId="1" xfId="0" applyNumberFormat="1" applyBorder="1"/>
    <xf numFmtId="44" fontId="1" fillId="0" borderId="1" xfId="0" applyNumberFormat="1" applyFont="1" applyBorder="1"/>
    <xf numFmtId="166" fontId="0" fillId="0" borderId="0" xfId="0" applyNumberFormat="1"/>
    <xf numFmtId="165" fontId="0" fillId="0" borderId="0" xfId="0" applyNumberFormat="1"/>
    <xf numFmtId="164" fontId="0" fillId="0" borderId="0" xfId="0" applyNumberFormat="1"/>
    <xf numFmtId="0" fontId="1" fillId="0" borderId="1" xfId="0" quotePrefix="1" applyFont="1" applyBorder="1" applyAlignment="1">
      <alignment horizontal="center"/>
    </xf>
    <xf numFmtId="0" fontId="0" fillId="4" borderId="0" xfId="0" applyFill="1"/>
    <xf numFmtId="166" fontId="0" fillId="4" borderId="0" xfId="0" applyNumberFormat="1" applyFill="1"/>
    <xf numFmtId="165" fontId="0" fillId="4" borderId="0" xfId="0" applyNumberFormat="1" applyFill="1"/>
    <xf numFmtId="0" fontId="1" fillId="4" borderId="0" xfId="0" applyFont="1" applyFill="1"/>
    <xf numFmtId="0" fontId="4" fillId="4" borderId="0" xfId="0" applyFont="1" applyFill="1"/>
    <xf numFmtId="166" fontId="4" fillId="4" borderId="0" xfId="0" applyNumberFormat="1" applyFont="1" applyFill="1"/>
    <xf numFmtId="165" fontId="4" fillId="4" borderId="0" xfId="0" applyNumberFormat="1" applyFont="1" applyFill="1"/>
    <xf numFmtId="0" fontId="4" fillId="0" borderId="0" xfId="0" applyFont="1"/>
    <xf numFmtId="0" fontId="7" fillId="4" borderId="0" xfId="1" applyFill="1"/>
    <xf numFmtId="0" fontId="0" fillId="5" borderId="5" xfId="0" applyFill="1" applyBorder="1"/>
    <xf numFmtId="0" fontId="1" fillId="5" borderId="6" xfId="0" applyFont="1" applyFill="1" applyBorder="1" applyAlignment="1">
      <alignment horizontal="center"/>
    </xf>
    <xf numFmtId="0" fontId="0" fillId="5" borderId="7" xfId="0" applyFill="1" applyBorder="1"/>
    <xf numFmtId="166" fontId="1" fillId="5" borderId="14" xfId="0" applyNumberFormat="1" applyFont="1" applyFill="1" applyBorder="1" applyAlignment="1">
      <alignment horizontal="center"/>
    </xf>
    <xf numFmtId="165" fontId="1" fillId="5" borderId="15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0" xfId="0" applyFont="1"/>
    <xf numFmtId="0" fontId="1" fillId="6" borderId="1" xfId="0" applyFont="1" applyFill="1" applyBorder="1"/>
    <xf numFmtId="0" fontId="0" fillId="6" borderId="5" xfId="0" applyFill="1" applyBorder="1"/>
    <xf numFmtId="166" fontId="0" fillId="6" borderId="6" xfId="0" applyNumberFormat="1" applyFill="1" applyBorder="1"/>
    <xf numFmtId="164" fontId="0" fillId="6" borderId="7" xfId="0" applyNumberFormat="1" applyFill="1" applyBorder="1"/>
    <xf numFmtId="0" fontId="0" fillId="6" borderId="7" xfId="0" applyFill="1" applyBorder="1"/>
    <xf numFmtId="44" fontId="0" fillId="0" borderId="2" xfId="0" applyNumberFormat="1" applyBorder="1"/>
    <xf numFmtId="0" fontId="1" fillId="5" borderId="2" xfId="0" applyFont="1" applyFill="1" applyBorder="1" applyAlignment="1">
      <alignment horizontal="center"/>
    </xf>
    <xf numFmtId="0" fontId="0" fillId="0" borderId="16" xfId="0" applyBorder="1"/>
    <xf numFmtId="166" fontId="0" fillId="2" borderId="9" xfId="0" applyNumberFormat="1" applyFill="1" applyBorder="1" applyAlignment="1" applyProtection="1">
      <alignment horizontal="right"/>
      <protection locked="0"/>
    </xf>
    <xf numFmtId="164" fontId="0" fillId="2" borderId="2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6" fontId="0" fillId="2" borderId="3" xfId="0" applyNumberFormat="1" applyFill="1" applyBorder="1" applyProtection="1">
      <protection locked="0"/>
    </xf>
    <xf numFmtId="164" fontId="0" fillId="2" borderId="3" xfId="0" applyNumberFormat="1" applyFill="1" applyBorder="1" applyProtection="1">
      <protection locked="0"/>
    </xf>
    <xf numFmtId="166" fontId="0" fillId="2" borderId="5" xfId="0" applyNumberFormat="1" applyFill="1" applyBorder="1" applyAlignment="1" applyProtection="1">
      <alignment horizontal="right"/>
      <protection locked="0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44" fontId="0" fillId="7" borderId="3" xfId="0" applyNumberFormat="1" applyFill="1" applyBorder="1" applyAlignment="1">
      <alignment horizontal="center"/>
    </xf>
    <xf numFmtId="44" fontId="0" fillId="2" borderId="3" xfId="0" applyNumberFormat="1" applyFill="1" applyBorder="1" applyAlignment="1" applyProtection="1">
      <alignment horizontal="center"/>
      <protection locked="0"/>
    </xf>
    <xf numFmtId="44" fontId="0" fillId="2" borderId="4" xfId="0" applyNumberFormat="1" applyFill="1" applyBorder="1" applyAlignment="1" applyProtection="1">
      <alignment horizontal="center"/>
      <protection locked="0"/>
    </xf>
    <xf numFmtId="44" fontId="0" fillId="2" borderId="1" xfId="0" applyNumberFormat="1" applyFill="1" applyBorder="1" applyAlignment="1" applyProtection="1">
      <alignment horizontal="center"/>
      <protection locked="0"/>
    </xf>
    <xf numFmtId="164" fontId="1" fillId="0" borderId="1" xfId="0" applyNumberFormat="1" applyFont="1" applyBorder="1"/>
    <xf numFmtId="0" fontId="3" fillId="0" borderId="0" xfId="0" applyFont="1"/>
    <xf numFmtId="0" fontId="1" fillId="6" borderId="9" xfId="0" applyFont="1" applyFill="1" applyBorder="1" applyAlignment="1">
      <alignment horizontal="center" wrapText="1"/>
    </xf>
    <xf numFmtId="0" fontId="1" fillId="6" borderId="8" xfId="0" applyFont="1" applyFill="1" applyBorder="1" applyAlignment="1">
      <alignment horizontal="center" wrapText="1"/>
    </xf>
    <xf numFmtId="0" fontId="1" fillId="6" borderId="11" xfId="0" applyFont="1" applyFill="1" applyBorder="1" applyAlignment="1">
      <alignment horizontal="center" wrapText="1"/>
    </xf>
    <xf numFmtId="0" fontId="1" fillId="6" borderId="10" xfId="0" applyFont="1" applyFill="1" applyBorder="1" applyAlignment="1">
      <alignment horizontal="center" wrapText="1"/>
    </xf>
    <xf numFmtId="0" fontId="1" fillId="6" borderId="13" xfId="0" applyFont="1" applyFill="1" applyBorder="1" applyAlignment="1">
      <alignment horizontal="center" wrapText="1"/>
    </xf>
    <xf numFmtId="0" fontId="1" fillId="6" borderId="12" xfId="0" applyFont="1" applyFill="1" applyBorder="1" applyAlignment="1">
      <alignment horizontal="center" wrapText="1"/>
    </xf>
    <xf numFmtId="0" fontId="1" fillId="0" borderId="9" xfId="0" quotePrefix="1" applyFont="1" applyBorder="1" applyAlignment="1">
      <alignment horizontal="center" wrapText="1"/>
    </xf>
    <xf numFmtId="0" fontId="1" fillId="0" borderId="10" xfId="0" quotePrefix="1" applyFont="1" applyBorder="1" applyAlignment="1">
      <alignment horizontal="center" wrapText="1"/>
    </xf>
    <xf numFmtId="44" fontId="1" fillId="0" borderId="2" xfId="0" applyNumberFormat="1" applyFont="1" applyBorder="1" applyAlignment="1">
      <alignment horizontal="center" vertical="center"/>
    </xf>
    <xf numFmtId="44" fontId="1" fillId="0" borderId="3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44" fontId="2" fillId="3" borderId="11" xfId="0" applyNumberFormat="1" applyFont="1" applyFill="1" applyBorder="1" applyAlignment="1">
      <alignment vertical="center"/>
    </xf>
    <xf numFmtId="44" fontId="2" fillId="3" borderId="12" xfId="0" applyNumberFormat="1" applyFont="1" applyFill="1" applyBorder="1" applyAlignment="1">
      <alignment vertical="center"/>
    </xf>
    <xf numFmtId="0" fontId="0" fillId="7" borderId="2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44" fontId="0" fillId="2" borderId="2" xfId="0" applyNumberFormat="1" applyFill="1" applyBorder="1" applyAlignment="1" applyProtection="1">
      <alignment horizontal="center"/>
      <protection locked="0"/>
    </xf>
    <xf numFmtId="44" fontId="0" fillId="2" borderId="3" xfId="0" applyNumberFormat="1" applyFill="1" applyBorder="1" applyAlignment="1" applyProtection="1">
      <alignment horizontal="center"/>
      <protection locked="0"/>
    </xf>
    <xf numFmtId="0" fontId="6" fillId="7" borderId="2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6" xfId="0" quotePrefix="1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64" fontId="1" fillId="0" borderId="5" xfId="0" applyNumberFormat="1" applyFont="1" applyBorder="1" applyAlignment="1">
      <alignment horizontal="center" wrapText="1"/>
    </xf>
    <xf numFmtId="164" fontId="1" fillId="0" borderId="6" xfId="0" applyNumberFormat="1" applyFont="1" applyBorder="1" applyAlignment="1">
      <alignment horizontal="center" wrapText="1"/>
    </xf>
    <xf numFmtId="164" fontId="1" fillId="0" borderId="7" xfId="0" applyNumberFormat="1" applyFont="1" applyBorder="1" applyAlignment="1">
      <alignment horizont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4" fontId="0" fillId="0" borderId="2" xfId="0" applyNumberFormat="1" applyBorder="1" applyAlignment="1">
      <alignment horizontal="center"/>
    </xf>
    <xf numFmtId="44" fontId="0" fillId="0" borderId="3" xfId="0" applyNumberFormat="1" applyBorder="1" applyAlignment="1">
      <alignment horizontal="center"/>
    </xf>
    <xf numFmtId="0" fontId="6" fillId="7" borderId="4" xfId="0" applyFont="1" applyFill="1" applyBorder="1" applyAlignment="1">
      <alignment horizontal="center" wrapText="1"/>
    </xf>
    <xf numFmtId="0" fontId="6" fillId="7" borderId="3" xfId="0" applyFont="1" applyFill="1" applyBorder="1" applyAlignment="1">
      <alignment horizontal="center" wrapText="1"/>
    </xf>
    <xf numFmtId="0" fontId="0" fillId="7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5" borderId="2" xfId="0" quotePrefix="1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1" fillId="5" borderId="5" xfId="0" quotePrefix="1" applyFont="1" applyFill="1" applyBorder="1" applyAlignment="1">
      <alignment horizontal="center"/>
    </xf>
    <xf numFmtId="0" fontId="1" fillId="5" borderId="7" xfId="0" quotePrefix="1" applyFont="1" applyFill="1" applyBorder="1" applyAlignment="1">
      <alignment horizontal="center"/>
    </xf>
    <xf numFmtId="0" fontId="0" fillId="0" borderId="2" xfId="0" quotePrefix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pe.org.uk/national-pharmacy-services/advanced-services/prescribing-within-the-cp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BC5AA-491A-46C6-9821-43413BB15AF8}">
  <dimension ref="B1:T69"/>
  <sheetViews>
    <sheetView showGridLines="0" tabSelected="1" workbookViewId="0">
      <selection activeCell="H27" sqref="H27"/>
    </sheetView>
  </sheetViews>
  <sheetFormatPr defaultRowHeight="14.5" x14ac:dyDescent="0.35"/>
  <cols>
    <col min="2" max="2" width="33" customWidth="1"/>
    <col min="3" max="3" width="30.54296875" customWidth="1"/>
    <col min="4" max="4" width="16.453125" customWidth="1"/>
    <col min="5" max="5" width="12.7265625" customWidth="1"/>
    <col min="6" max="6" width="14.7265625" customWidth="1"/>
    <col min="7" max="7" width="11.7265625" style="4" customWidth="1"/>
    <col min="8" max="8" width="11.7265625" style="5" customWidth="1"/>
  </cols>
  <sheetData>
    <row r="1" spans="2:20" ht="15.5" x14ac:dyDescent="0.35">
      <c r="B1" s="48" t="s">
        <v>54</v>
      </c>
    </row>
    <row r="2" spans="2:20" s="15" customFormat="1" ht="15.5" x14ac:dyDescent="0.35">
      <c r="B2" s="8" t="s">
        <v>52</v>
      </c>
      <c r="C2" s="12"/>
      <c r="D2" s="12"/>
      <c r="E2" s="12"/>
      <c r="F2" s="12"/>
      <c r="G2" s="13"/>
      <c r="H2" s="14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2:20" s="15" customFormat="1" ht="15.5" x14ac:dyDescent="0.35">
      <c r="B3" s="12" t="s">
        <v>50</v>
      </c>
      <c r="C3" s="12"/>
      <c r="D3" s="12"/>
      <c r="E3" s="12"/>
      <c r="F3" s="12"/>
      <c r="G3" s="13"/>
      <c r="H3" s="14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2:20" s="15" customFormat="1" ht="15.5" x14ac:dyDescent="0.35">
      <c r="B4" s="12"/>
      <c r="C4" s="12"/>
      <c r="D4" s="12"/>
      <c r="E4" s="12"/>
      <c r="F4" s="12"/>
      <c r="G4" s="13"/>
      <c r="H4" s="14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2:20" x14ac:dyDescent="0.35">
      <c r="B5" s="11" t="s">
        <v>51</v>
      </c>
      <c r="C5" s="8"/>
      <c r="D5" s="8"/>
      <c r="E5" s="8"/>
      <c r="F5" s="8"/>
      <c r="G5" s="9"/>
      <c r="H5" s="10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2:20" x14ac:dyDescent="0.35">
      <c r="B6" s="11"/>
      <c r="C6" s="8"/>
      <c r="D6" s="8"/>
      <c r="E6" s="8"/>
      <c r="F6" s="8"/>
      <c r="G6" s="9"/>
      <c r="H6" s="10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2:20" x14ac:dyDescent="0.35">
      <c r="B7" s="11" t="s">
        <v>42</v>
      </c>
      <c r="C7" s="8"/>
      <c r="D7" s="8"/>
      <c r="E7" s="8"/>
      <c r="F7" s="8"/>
      <c r="G7" s="9"/>
      <c r="H7" s="10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2:20" x14ac:dyDescent="0.35">
      <c r="B8" s="8" t="s">
        <v>43</v>
      </c>
      <c r="C8" s="8"/>
      <c r="D8" s="8"/>
      <c r="E8" s="8"/>
      <c r="F8" s="8"/>
      <c r="G8" s="9"/>
      <c r="H8" s="10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2:20" x14ac:dyDescent="0.35">
      <c r="B9" s="8" t="s">
        <v>44</v>
      </c>
      <c r="C9" s="8"/>
      <c r="D9" s="8"/>
      <c r="E9" s="8"/>
      <c r="F9" s="8"/>
      <c r="G9" s="9"/>
      <c r="H9" s="10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2:20" x14ac:dyDescent="0.35">
      <c r="B10" s="8" t="s">
        <v>45</v>
      </c>
      <c r="C10" s="8"/>
      <c r="D10" s="8"/>
      <c r="E10" s="8"/>
      <c r="F10" s="8"/>
      <c r="G10" s="9"/>
      <c r="H10" s="10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2:20" x14ac:dyDescent="0.35">
      <c r="B11" s="8" t="s">
        <v>46</v>
      </c>
      <c r="C11" s="8"/>
      <c r="D11" s="8"/>
      <c r="E11" s="8"/>
      <c r="F11" s="8"/>
      <c r="G11" s="9"/>
      <c r="H11" s="10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2:20" x14ac:dyDescent="0.35">
      <c r="B12" s="8" t="s">
        <v>56</v>
      </c>
      <c r="C12" s="8"/>
      <c r="D12" s="8"/>
      <c r="E12" s="8"/>
      <c r="F12" s="8"/>
      <c r="G12" s="9"/>
      <c r="H12" s="10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2:20" x14ac:dyDescent="0.35">
      <c r="B13" s="8"/>
      <c r="C13" s="8"/>
      <c r="D13" s="8"/>
      <c r="E13" s="8"/>
      <c r="F13" s="8"/>
      <c r="G13" s="9"/>
      <c r="H13" s="10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2:20" x14ac:dyDescent="0.35">
      <c r="B14" s="8" t="s">
        <v>47</v>
      </c>
      <c r="C14" s="8"/>
      <c r="D14" s="8"/>
      <c r="E14" s="8"/>
      <c r="F14" s="8"/>
      <c r="G14" s="9"/>
      <c r="H14" s="10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2:20" x14ac:dyDescent="0.35">
      <c r="B15" s="8" t="s">
        <v>48</v>
      </c>
      <c r="C15" s="8"/>
      <c r="D15" s="8"/>
      <c r="E15" s="8"/>
      <c r="F15" s="8"/>
      <c r="G15" s="9"/>
      <c r="H15" s="10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2:20" x14ac:dyDescent="0.35">
      <c r="B16" s="8"/>
      <c r="C16" s="8"/>
      <c r="D16" s="8"/>
      <c r="E16" s="8"/>
      <c r="F16" s="8"/>
      <c r="G16" s="9"/>
      <c r="H16" s="10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2:20" x14ac:dyDescent="0.35">
      <c r="B17" s="8" t="s">
        <v>49</v>
      </c>
      <c r="C17" s="8"/>
      <c r="D17" s="8"/>
      <c r="E17" s="8"/>
      <c r="F17" s="8"/>
      <c r="G17" s="9"/>
      <c r="H17" s="10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2:20" x14ac:dyDescent="0.35">
      <c r="B18" s="16" t="s">
        <v>8</v>
      </c>
      <c r="C18" s="8"/>
      <c r="D18" s="8"/>
      <c r="E18" s="8"/>
      <c r="F18" s="8"/>
      <c r="G18" s="9"/>
      <c r="H18" s="10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2:20" x14ac:dyDescent="0.35">
      <c r="B19" s="8"/>
      <c r="C19" s="8"/>
      <c r="D19" s="8"/>
      <c r="E19" s="8"/>
      <c r="F19" s="8"/>
      <c r="G19" s="9"/>
      <c r="H19" s="10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2:20" ht="15" thickBot="1" x14ac:dyDescent="0.4"/>
    <row r="21" spans="2:20" ht="15" thickBot="1" x14ac:dyDescent="0.4">
      <c r="D21" s="17"/>
      <c r="E21" s="18" t="s">
        <v>6</v>
      </c>
      <c r="F21" s="19"/>
      <c r="G21"/>
    </row>
    <row r="22" spans="2:20" ht="15" thickBot="1" x14ac:dyDescent="0.4">
      <c r="C22" s="99" t="s">
        <v>26</v>
      </c>
      <c r="D22" s="106" t="s">
        <v>30</v>
      </c>
      <c r="E22" s="101">
        <v>10</v>
      </c>
      <c r="G22" s="103" t="s">
        <v>5</v>
      </c>
      <c r="H22" s="104"/>
    </row>
    <row r="23" spans="2:20" ht="15" thickBot="1" x14ac:dyDescent="0.4">
      <c r="C23" s="100"/>
      <c r="D23" s="107"/>
      <c r="E23" s="102"/>
      <c r="G23" s="20" t="s">
        <v>2</v>
      </c>
      <c r="H23" s="21" t="s">
        <v>3</v>
      </c>
    </row>
    <row r="24" spans="2:20" ht="15" thickBot="1" x14ac:dyDescent="0.4">
      <c r="B24" s="22" t="s">
        <v>1</v>
      </c>
      <c r="C24" s="1"/>
      <c r="D24" s="106" t="s">
        <v>31</v>
      </c>
      <c r="E24" s="101">
        <v>10</v>
      </c>
    </row>
    <row r="25" spans="2:20" ht="15" thickBot="1" x14ac:dyDescent="0.4">
      <c r="B25" s="105" t="s">
        <v>7</v>
      </c>
      <c r="C25" s="92">
        <f>G28*H28</f>
        <v>400</v>
      </c>
      <c r="D25" s="107"/>
      <c r="E25" s="102"/>
    </row>
    <row r="26" spans="2:20" ht="15" thickBot="1" x14ac:dyDescent="0.4">
      <c r="B26" s="98"/>
      <c r="C26" s="93"/>
      <c r="D26" s="106" t="s">
        <v>32</v>
      </c>
      <c r="E26" s="101">
        <v>5</v>
      </c>
      <c r="G26" s="32">
        <v>5</v>
      </c>
      <c r="H26" s="33">
        <v>25</v>
      </c>
      <c r="I26" s="23" t="s">
        <v>39</v>
      </c>
    </row>
    <row r="27" spans="2:20" ht="15" thickBot="1" x14ac:dyDescent="0.4">
      <c r="B27" s="97" t="s">
        <v>9</v>
      </c>
      <c r="C27" s="92">
        <f>(G28*H28)+(G27*H27)+(G26*H26)+(G29*H29)</f>
        <v>775</v>
      </c>
      <c r="D27" s="107"/>
      <c r="E27" s="102"/>
      <c r="G27" s="34">
        <v>5</v>
      </c>
      <c r="H27" s="35">
        <v>15</v>
      </c>
      <c r="I27" s="23" t="s">
        <v>40</v>
      </c>
    </row>
    <row r="28" spans="2:20" ht="28" customHeight="1" thickBot="1" x14ac:dyDescent="0.4">
      <c r="B28" s="98"/>
      <c r="C28" s="93"/>
      <c r="G28" s="36">
        <v>10</v>
      </c>
      <c r="H28" s="37">
        <v>40</v>
      </c>
      <c r="I28" s="23" t="s">
        <v>38</v>
      </c>
    </row>
    <row r="29" spans="2:20" ht="25" customHeight="1" thickBot="1" x14ac:dyDescent="0.4">
      <c r="B29" s="90" t="s">
        <v>10</v>
      </c>
      <c r="C29" s="92">
        <f>((G30*H30*E22)+(G30*H30*E24)+(G30*H30*E26))*12</f>
        <v>5250</v>
      </c>
      <c r="G29" s="34">
        <v>5</v>
      </c>
      <c r="H29" s="35">
        <v>35</v>
      </c>
      <c r="I29" s="23" t="s">
        <v>41</v>
      </c>
    </row>
    <row r="30" spans="2:20" ht="25" customHeight="1" thickBot="1" x14ac:dyDescent="0.4">
      <c r="B30" s="91"/>
      <c r="C30" s="93"/>
      <c r="G30" s="38">
        <v>0.5</v>
      </c>
      <c r="H30" s="35">
        <v>35</v>
      </c>
      <c r="I30" s="23" t="s">
        <v>37</v>
      </c>
    </row>
    <row r="31" spans="2:20" ht="15" thickBot="1" x14ac:dyDescent="0.4">
      <c r="B31" s="22" t="s">
        <v>4</v>
      </c>
      <c r="C31" s="2"/>
      <c r="H31" s="6"/>
    </row>
    <row r="32" spans="2:20" ht="15" thickBot="1" x14ac:dyDescent="0.4">
      <c r="B32" s="94" t="s">
        <v>11</v>
      </c>
      <c r="C32" s="73">
        <v>100</v>
      </c>
      <c r="E32" s="24" t="s">
        <v>13</v>
      </c>
      <c r="F32" s="25"/>
      <c r="G32" s="26"/>
      <c r="H32" s="27"/>
      <c r="I32" s="25"/>
      <c r="J32" s="28"/>
    </row>
    <row r="33" spans="2:8" ht="15" thickBot="1" x14ac:dyDescent="0.4">
      <c r="B33" s="95"/>
      <c r="C33" s="74"/>
      <c r="H33" s="6"/>
    </row>
    <row r="34" spans="2:8" x14ac:dyDescent="0.35">
      <c r="B34" s="78" t="s">
        <v>35</v>
      </c>
      <c r="C34" s="73">
        <v>400</v>
      </c>
      <c r="H34" s="6"/>
    </row>
    <row r="35" spans="2:8" ht="15" thickBot="1" x14ac:dyDescent="0.4">
      <c r="B35" s="96"/>
      <c r="C35" s="74"/>
      <c r="E35" s="6"/>
      <c r="H35" s="6"/>
    </row>
    <row r="36" spans="2:8" x14ac:dyDescent="0.35">
      <c r="B36" s="71" t="s">
        <v>12</v>
      </c>
      <c r="C36" s="73">
        <v>50</v>
      </c>
      <c r="H36" s="6"/>
    </row>
    <row r="37" spans="2:8" ht="15" thickBot="1" x14ac:dyDescent="0.4">
      <c r="B37" s="72"/>
      <c r="C37" s="74"/>
      <c r="E37" s="6"/>
      <c r="H37" s="6"/>
    </row>
    <row r="38" spans="2:8" ht="28.5" customHeight="1" thickBot="1" x14ac:dyDescent="0.4">
      <c r="B38" s="39" t="s">
        <v>36</v>
      </c>
      <c r="C38" s="44">
        <v>25</v>
      </c>
      <c r="E38" s="6"/>
      <c r="H38" s="6"/>
    </row>
    <row r="39" spans="2:8" ht="28.5" customHeight="1" thickBot="1" x14ac:dyDescent="0.4">
      <c r="B39" s="39" t="s">
        <v>53</v>
      </c>
      <c r="C39" s="44">
        <v>50</v>
      </c>
      <c r="E39" s="6"/>
      <c r="H39" s="6"/>
    </row>
    <row r="40" spans="2:8" ht="15" thickBot="1" x14ac:dyDescent="0.4">
      <c r="B40" s="22" t="s">
        <v>14</v>
      </c>
      <c r="C40" s="2"/>
      <c r="H40" s="6"/>
    </row>
    <row r="41" spans="2:8" ht="28.5" customHeight="1" thickBot="1" x14ac:dyDescent="0.4">
      <c r="B41" s="39" t="s">
        <v>18</v>
      </c>
      <c r="C41" s="44">
        <v>100</v>
      </c>
      <c r="H41" s="6"/>
    </row>
    <row r="42" spans="2:8" ht="28.5" customHeight="1" thickBot="1" x14ac:dyDescent="0.4">
      <c r="B42" s="40" t="s">
        <v>33</v>
      </c>
      <c r="C42" s="45">
        <v>50</v>
      </c>
      <c r="H42" s="6"/>
    </row>
    <row r="43" spans="2:8" ht="28.5" customHeight="1" thickBot="1" x14ac:dyDescent="0.4">
      <c r="B43" s="41" t="s">
        <v>34</v>
      </c>
      <c r="C43" s="46">
        <v>0</v>
      </c>
      <c r="H43" s="6"/>
    </row>
    <row r="44" spans="2:8" ht="15" thickBot="1" x14ac:dyDescent="0.4">
      <c r="B44" s="30" t="s">
        <v>24</v>
      </c>
      <c r="C44" s="29"/>
      <c r="H44" s="6"/>
    </row>
    <row r="45" spans="2:8" x14ac:dyDescent="0.35">
      <c r="B45" s="75" t="s">
        <v>15</v>
      </c>
      <c r="C45" s="73">
        <v>400</v>
      </c>
      <c r="H45" s="6"/>
    </row>
    <row r="46" spans="2:8" ht="15" thickBot="1" x14ac:dyDescent="0.4">
      <c r="B46" s="76"/>
      <c r="C46" s="74"/>
      <c r="E46" s="6"/>
      <c r="H46" s="6"/>
    </row>
    <row r="47" spans="2:8" x14ac:dyDescent="0.35">
      <c r="B47" s="75" t="s">
        <v>16</v>
      </c>
      <c r="C47" s="73">
        <v>50</v>
      </c>
      <c r="H47" s="6"/>
    </row>
    <row r="48" spans="2:8" ht="15" thickBot="1" x14ac:dyDescent="0.4">
      <c r="B48" s="76"/>
      <c r="C48" s="74"/>
      <c r="E48" s="6"/>
      <c r="H48" s="6"/>
    </row>
    <row r="49" spans="2:9" x14ac:dyDescent="0.35">
      <c r="B49" s="71" t="s">
        <v>19</v>
      </c>
      <c r="C49" s="73">
        <v>50</v>
      </c>
      <c r="H49" s="6"/>
    </row>
    <row r="50" spans="2:9" ht="15" thickBot="1" x14ac:dyDescent="0.4">
      <c r="B50" s="77"/>
      <c r="C50" s="74"/>
      <c r="E50" s="6"/>
      <c r="H50" s="6"/>
    </row>
    <row r="51" spans="2:9" x14ac:dyDescent="0.35">
      <c r="B51" s="78" t="s">
        <v>17</v>
      </c>
      <c r="C51" s="73">
        <v>0</v>
      </c>
      <c r="E51" s="80" t="s">
        <v>27</v>
      </c>
      <c r="F51" s="81"/>
      <c r="G51" s="85"/>
      <c r="H51" s="65">
        <v>17</v>
      </c>
    </row>
    <row r="52" spans="2:9" ht="15" thickBot="1" x14ac:dyDescent="0.4">
      <c r="B52" s="79"/>
      <c r="C52" s="74"/>
      <c r="E52" s="82"/>
      <c r="F52" s="83"/>
      <c r="G52" s="86"/>
      <c r="H52" s="66"/>
    </row>
    <row r="53" spans="2:9" ht="30" customHeight="1" thickBot="1" x14ac:dyDescent="0.4">
      <c r="B53" s="42" t="s">
        <v>25</v>
      </c>
      <c r="C53" s="43">
        <f>SUM(C45:C52)*12</f>
        <v>6000</v>
      </c>
      <c r="E53" s="87" t="s">
        <v>28</v>
      </c>
      <c r="F53" s="88"/>
      <c r="G53" s="89"/>
      <c r="H53" s="47">
        <v>20</v>
      </c>
    </row>
    <row r="54" spans="2:9" ht="15" thickBot="1" x14ac:dyDescent="0.4">
      <c r="B54" s="84"/>
      <c r="C54" s="84"/>
      <c r="D54" s="31"/>
      <c r="E54" s="80" t="s">
        <v>29</v>
      </c>
      <c r="F54" s="81"/>
      <c r="G54" s="81"/>
      <c r="H54" s="65">
        <v>25</v>
      </c>
    </row>
    <row r="55" spans="2:9" ht="15" thickBot="1" x14ac:dyDescent="0.4">
      <c r="B55" s="7" t="s">
        <v>0</v>
      </c>
      <c r="C55" s="3">
        <f>C25+C27+C29+C32+C34+C36+C38+C39+C41+C42+C43+C53</f>
        <v>13200</v>
      </c>
      <c r="E55" s="82"/>
      <c r="F55" s="83"/>
      <c r="G55" s="83"/>
      <c r="H55" s="66"/>
    </row>
    <row r="56" spans="2:9" ht="14.5" customHeight="1" x14ac:dyDescent="0.35">
      <c r="B56" s="55" t="s">
        <v>23</v>
      </c>
      <c r="C56" s="57">
        <f>(E22*H51*12)+(E24*H53*12)+(E26*H54*12)+H56+(H58*12)</f>
        <v>12440</v>
      </c>
      <c r="E56" s="59" t="s">
        <v>20</v>
      </c>
      <c r="F56" s="60"/>
      <c r="G56" s="61"/>
      <c r="H56" s="65">
        <v>500</v>
      </c>
    </row>
    <row r="57" spans="2:9" ht="25.5" customHeight="1" thickBot="1" x14ac:dyDescent="0.4">
      <c r="B57" s="56"/>
      <c r="C57" s="58"/>
      <c r="E57" s="62"/>
      <c r="F57" s="63"/>
      <c r="G57" s="64"/>
      <c r="H57" s="66"/>
    </row>
    <row r="58" spans="2:9" ht="15" thickBot="1" x14ac:dyDescent="0.4">
      <c r="E58" s="59" t="s">
        <v>22</v>
      </c>
      <c r="F58" s="60"/>
      <c r="G58" s="61"/>
      <c r="H58" s="65">
        <v>500</v>
      </c>
    </row>
    <row r="59" spans="2:9" ht="15" thickBot="1" x14ac:dyDescent="0.4">
      <c r="B59" s="67" t="s">
        <v>55</v>
      </c>
      <c r="C59" s="69">
        <f>C56-C55</f>
        <v>-760</v>
      </c>
      <c r="E59" s="62"/>
      <c r="F59" s="63"/>
      <c r="G59" s="64"/>
      <c r="H59" s="66"/>
    </row>
    <row r="60" spans="2:9" ht="15" thickBot="1" x14ac:dyDescent="0.4">
      <c r="B60" s="68"/>
      <c r="C60" s="70"/>
      <c r="G60"/>
      <c r="H60"/>
    </row>
    <row r="61" spans="2:9" x14ac:dyDescent="0.35">
      <c r="G61"/>
      <c r="H61"/>
    </row>
    <row r="62" spans="2:9" ht="15" thickBot="1" x14ac:dyDescent="0.4"/>
    <row r="63" spans="2:9" ht="8.5" customHeight="1" x14ac:dyDescent="0.35">
      <c r="B63" s="49" t="s">
        <v>21</v>
      </c>
      <c r="C63" s="50"/>
      <c r="D63" s="50"/>
      <c r="E63" s="50"/>
      <c r="F63" s="50"/>
      <c r="G63" s="50"/>
      <c r="H63" s="50"/>
      <c r="I63" s="51"/>
    </row>
    <row r="64" spans="2:9" ht="5" customHeight="1" thickBot="1" x14ac:dyDescent="0.4">
      <c r="B64" s="52"/>
      <c r="C64" s="53"/>
      <c r="D64" s="53"/>
      <c r="E64" s="53"/>
      <c r="F64" s="53"/>
      <c r="G64" s="53"/>
      <c r="H64" s="53"/>
      <c r="I64" s="54"/>
    </row>
    <row r="66" spans="2:4" x14ac:dyDescent="0.35">
      <c r="B66" s="23"/>
      <c r="C66" s="23"/>
      <c r="D66" s="23"/>
    </row>
    <row r="67" spans="2:4" x14ac:dyDescent="0.35">
      <c r="B67" s="23"/>
      <c r="C67" s="23"/>
      <c r="D67" s="23"/>
    </row>
    <row r="68" spans="2:4" x14ac:dyDescent="0.35">
      <c r="B68" s="23"/>
      <c r="C68" s="23"/>
      <c r="D68" s="23"/>
    </row>
    <row r="69" spans="2:4" x14ac:dyDescent="0.35">
      <c r="B69" s="23"/>
      <c r="C69" s="23"/>
      <c r="D69" s="23"/>
    </row>
  </sheetData>
  <sheetProtection algorithmName="SHA-512" hashValue="5C2Vw8qftW7x+jVc9P63IwSEaVrslA8jYVVjpqCN6Pvle7jQVwFuxnuR9Uu38poG1jMDdJCr37bp74aHQeyKsA==" saltValue="+8Xt7v6FSqbzV+21tqD0hA==" spinCount="100000" sheet="1" objects="1" scenarios="1" selectLockedCells="1"/>
  <mergeCells count="43">
    <mergeCell ref="B27:B28"/>
    <mergeCell ref="C27:C28"/>
    <mergeCell ref="C22:C23"/>
    <mergeCell ref="E22:E23"/>
    <mergeCell ref="G22:H22"/>
    <mergeCell ref="B25:B26"/>
    <mergeCell ref="C25:C26"/>
    <mergeCell ref="E24:E25"/>
    <mergeCell ref="E26:E27"/>
    <mergeCell ref="D22:D23"/>
    <mergeCell ref="D26:D27"/>
    <mergeCell ref="D24:D25"/>
    <mergeCell ref="B29:B30"/>
    <mergeCell ref="C29:C30"/>
    <mergeCell ref="B32:B33"/>
    <mergeCell ref="C32:C33"/>
    <mergeCell ref="B34:B35"/>
    <mergeCell ref="C34:C35"/>
    <mergeCell ref="H54:H55"/>
    <mergeCell ref="B36:B37"/>
    <mergeCell ref="C36:C37"/>
    <mergeCell ref="B45:B46"/>
    <mergeCell ref="C45:C46"/>
    <mergeCell ref="B47:B48"/>
    <mergeCell ref="C47:C48"/>
    <mergeCell ref="B49:B50"/>
    <mergeCell ref="C49:C50"/>
    <mergeCell ref="B51:B52"/>
    <mergeCell ref="C51:C52"/>
    <mergeCell ref="E54:G55"/>
    <mergeCell ref="B54:C54"/>
    <mergeCell ref="E51:G52"/>
    <mergeCell ref="E53:G53"/>
    <mergeCell ref="H51:H52"/>
    <mergeCell ref="B63:I64"/>
    <mergeCell ref="B56:B57"/>
    <mergeCell ref="C56:C57"/>
    <mergeCell ref="E56:G57"/>
    <mergeCell ref="H56:H57"/>
    <mergeCell ref="B59:B60"/>
    <mergeCell ref="C59:C60"/>
    <mergeCell ref="E58:G59"/>
    <mergeCell ref="H58:H59"/>
  </mergeCells>
  <conditionalFormatting sqref="C59:C60">
    <cfRule type="cellIs" dxfId="0" priority="1" operator="lessThan">
      <formula>0</formula>
    </cfRule>
  </conditionalFormatting>
  <hyperlinks>
    <hyperlink ref="B18" r:id="rId1" xr:uid="{A0F75DF7-6BAA-4006-963C-F375F317D0D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9cea5db-7e02-4431-9b5c-aa450fecd605" xsi:nil="true"/>
    <lcf76f155ced4ddcb4097134ff3c332f xmlns="fd8cfb47-6e6d-4a00-897e-c9ea5d93a15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C6967E194DD64494AD0E6C8A735052" ma:contentTypeVersion="16" ma:contentTypeDescription="Create a new document." ma:contentTypeScope="" ma:versionID="c73321f6b73733de0c496dc84ac51125">
  <xsd:schema xmlns:xsd="http://www.w3.org/2001/XMLSchema" xmlns:xs="http://www.w3.org/2001/XMLSchema" xmlns:p="http://schemas.microsoft.com/office/2006/metadata/properties" xmlns:ns2="fd8cfb47-6e6d-4a00-897e-c9ea5d93a153" xmlns:ns3="69cea5db-7e02-4431-9b5c-aa450fecd605" targetNamespace="http://schemas.microsoft.com/office/2006/metadata/properties" ma:root="true" ma:fieldsID="4117e61f62551bb1083b2c638eaa35fb" ns2:_="" ns3:_="">
    <xsd:import namespace="fd8cfb47-6e6d-4a00-897e-c9ea5d93a153"/>
    <xsd:import namespace="69cea5db-7e02-4431-9b5c-aa450fecd6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cfb47-6e6d-4a00-897e-c9ea5d93a1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462a569-a05e-49e1-9719-db90646bb6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cea5db-7e02-4431-9b5c-aa450fecd60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9e2576d-9978-408a-b310-4f73eae30ec4}" ma:internalName="TaxCatchAll" ma:showField="CatchAllData" ma:web="69cea5db-7e02-4431-9b5c-aa450fecd6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346A4D-BB63-40D2-A2BE-FDB28D132861}">
  <ds:schemaRefs>
    <ds:schemaRef ds:uri="http://schemas.microsoft.com/office/2006/metadata/properties"/>
    <ds:schemaRef ds:uri="http://schemas.microsoft.com/office/infopath/2007/PartnerControls"/>
    <ds:schemaRef ds:uri="69cea5db-7e02-4431-9b5c-aa450fecd605"/>
    <ds:schemaRef ds:uri="fd8cfb47-6e6d-4a00-897e-c9ea5d93a153"/>
  </ds:schemaRefs>
</ds:datastoreItem>
</file>

<file path=customXml/itemProps2.xml><?xml version="1.0" encoding="utf-8"?>
<ds:datastoreItem xmlns:ds="http://schemas.openxmlformats.org/officeDocument/2006/customXml" ds:itemID="{E0C8DF71-B918-4BDC-9505-9A3CA9B6A8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8cfb47-6e6d-4a00-897e-c9ea5d93a153"/>
    <ds:schemaRef ds:uri="69cea5db-7e02-4431-9b5c-aa450fecd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5E6C01-143F-4160-99A3-5D852DFCCB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Independent Prescribing Service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Ann-Marie</dc:creator>
  <cp:lastModifiedBy>Helen Musson</cp:lastModifiedBy>
  <cp:lastPrinted>2020-08-19T16:49:52Z</cp:lastPrinted>
  <dcterms:created xsi:type="dcterms:W3CDTF">2020-08-19T15:47:27Z</dcterms:created>
  <dcterms:modified xsi:type="dcterms:W3CDTF">2026-10-27T12:01:57Z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0x0101003EC6967E194DD64494AD0E6C8A735052</vt:lpwstr>
  </property>
  <property fmtid="{D5CDD505-2E9C-101B-9397-08002B2CF9AE}" pid="3" name="MediaServiceImageTags">
    <vt:lpwstr/>
  </property>
</Properties>
</file>