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SUMMARY" sheetId="1" r:id="rId1"/>
    <sheet name="Sheet7" sheetId="2" state="hidden" r:id="rId2"/>
    <sheet name="OUTGOINGS" sheetId="3" r:id="rId3"/>
    <sheet name="Sheet3" sheetId="4" state="hidden" r:id="rId4"/>
    <sheet name="Sheet4" sheetId="5" state="hidden" r:id="rId5"/>
    <sheet name="Sheet5" sheetId="6" state="hidden" r:id="rId6"/>
    <sheet name="Sheet6" sheetId="7" state="hidden" r:id="rId7"/>
  </sheets>
  <definedNames/>
  <calcPr fullCalcOnLoad="1"/>
</workbook>
</file>

<file path=xl/sharedStrings.xml><?xml version="1.0" encoding="utf-8"?>
<sst xmlns="http://schemas.openxmlformats.org/spreadsheetml/2006/main" count="79" uniqueCount="64">
  <si>
    <t>INCOME</t>
  </si>
  <si>
    <t>Levys</t>
  </si>
  <si>
    <t>TOTAL</t>
  </si>
  <si>
    <t>EXPENDITURE</t>
  </si>
  <si>
    <t xml:space="preserve">TOTAL IN THE ACCOUNT AS OF </t>
  </si>
  <si>
    <t>TOTAL INS</t>
  </si>
  <si>
    <t xml:space="preserve">TOTAL OUTS </t>
  </si>
  <si>
    <t>HMRC</t>
  </si>
  <si>
    <t xml:space="preserve"> </t>
  </si>
  <si>
    <t>NEST</t>
  </si>
  <si>
    <t>Raju</t>
  </si>
  <si>
    <t xml:space="preserve">Has </t>
  </si>
  <si>
    <t>AMK salary</t>
  </si>
  <si>
    <t>Nest pensions</t>
  </si>
  <si>
    <t>Credit card</t>
  </si>
  <si>
    <t>Carolynne Freeman</t>
  </si>
  <si>
    <t>Knights Pharmacy</t>
  </si>
  <si>
    <t>Hansa</t>
  </si>
  <si>
    <t>Rishi</t>
  </si>
  <si>
    <t>Veronica</t>
  </si>
  <si>
    <t>Currys</t>
  </si>
  <si>
    <t>Lak</t>
  </si>
  <si>
    <t>Anil</t>
  </si>
  <si>
    <t>Sage</t>
  </si>
  <si>
    <t>PSNC</t>
  </si>
  <si>
    <t>EE</t>
  </si>
  <si>
    <t>Treasurer</t>
  </si>
  <si>
    <t>Matt</t>
  </si>
  <si>
    <t xml:space="preserve">TOTAL AS OF </t>
  </si>
  <si>
    <t>INCOMINGS</t>
  </si>
  <si>
    <t>AMK</t>
  </si>
  <si>
    <t>Levy</t>
  </si>
  <si>
    <t>MK council</t>
  </si>
  <si>
    <t>Northamptonshire council</t>
  </si>
  <si>
    <t>Meeting expense</t>
  </si>
  <si>
    <t>Yearly expenses</t>
  </si>
  <si>
    <t>6 months running costs</t>
  </si>
  <si>
    <t>Monthly expenses</t>
  </si>
  <si>
    <t>Our yearly expenses</t>
  </si>
  <si>
    <t>October</t>
  </si>
  <si>
    <t>Monthly expense</t>
  </si>
  <si>
    <t>PSNC levy</t>
  </si>
  <si>
    <t>November</t>
  </si>
  <si>
    <t>Contractor levy</t>
  </si>
  <si>
    <t>December</t>
  </si>
  <si>
    <t>Meeting</t>
  </si>
  <si>
    <t>No meeting</t>
  </si>
  <si>
    <t>meeting travel costs</t>
  </si>
  <si>
    <t>room hire</t>
  </si>
  <si>
    <t>currys, sage, EE</t>
  </si>
  <si>
    <t>currys, sage, ee</t>
  </si>
  <si>
    <t>January</t>
  </si>
  <si>
    <t>February</t>
  </si>
  <si>
    <t>March</t>
  </si>
  <si>
    <t>April</t>
  </si>
  <si>
    <t>If 12k Levy:</t>
  </si>
  <si>
    <t>TOTAL RUNNING COSTS</t>
  </si>
  <si>
    <t xml:space="preserve">TOTAL as of 17/09/19 </t>
  </si>
  <si>
    <t>If 14k Levy:</t>
  </si>
  <si>
    <t>Kishor</t>
  </si>
  <si>
    <t>Daljit</t>
  </si>
  <si>
    <t>18/03/2020</t>
  </si>
  <si>
    <t>AMK expenses</t>
  </si>
  <si>
    <t>Treasurer Report for January February 2020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</si>
</sst>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&quot;£&quot;#,##0.00"/>
  </numFmts>
  <fonts count="44">
    <font>
      <sz val="11"/>
      <color indexed="8"/>
      <name val="Calibri"/>
      <family val="0"/>
    </font>
    <font>
      <sz val="12"/>
      <color indexed="8"/>
      <name val="Helv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8"/>
      <name val="Calibri"/>
      <family val="0"/>
    </font>
    <font>
      <sz val="8"/>
      <name val="Calibri"/>
      <family val="0"/>
    </font>
    <font>
      <sz val="12"/>
      <color indexed="8"/>
      <name val="Helvetica"/>
      <family val="2"/>
    </font>
    <font>
      <sz val="12"/>
      <color indexed="9"/>
      <name val="Helvetica"/>
      <family val="2"/>
    </font>
    <font>
      <sz val="12"/>
      <color indexed="14"/>
      <name val="Helvetica"/>
      <family val="2"/>
    </font>
    <font>
      <b/>
      <sz val="12"/>
      <color indexed="52"/>
      <name val="Helvetica"/>
      <family val="2"/>
    </font>
    <font>
      <b/>
      <sz val="12"/>
      <color indexed="9"/>
      <name val="Helvetica"/>
      <family val="2"/>
    </font>
    <font>
      <i/>
      <sz val="12"/>
      <color indexed="23"/>
      <name val="Helvetica"/>
      <family val="2"/>
    </font>
    <font>
      <sz val="12"/>
      <color indexed="17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2"/>
      <color indexed="62"/>
      <name val="Helvetica"/>
      <family val="2"/>
    </font>
    <font>
      <sz val="12"/>
      <color indexed="52"/>
      <name val="Helvetica"/>
      <family val="2"/>
    </font>
    <font>
      <sz val="12"/>
      <color indexed="60"/>
      <name val="Helvetica"/>
      <family val="2"/>
    </font>
    <font>
      <b/>
      <sz val="12"/>
      <color indexed="63"/>
      <name val="Helvetica"/>
      <family val="2"/>
    </font>
    <font>
      <b/>
      <sz val="18"/>
      <color indexed="10"/>
      <name val="Helvetica"/>
      <family val="2"/>
    </font>
    <font>
      <b/>
      <sz val="12"/>
      <color indexed="8"/>
      <name val="Helvetica"/>
      <family val="2"/>
    </font>
    <font>
      <sz val="12"/>
      <color indexed="53"/>
      <name val="Helvetica"/>
      <family val="2"/>
    </font>
    <font>
      <b/>
      <sz val="11"/>
      <color indexed="53"/>
      <name val="Calibri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2"/>
      <color rgb="FF9C0006"/>
      <name val="Helvetica"/>
      <family val="2"/>
    </font>
    <font>
      <b/>
      <sz val="12"/>
      <color rgb="FFFA7D00"/>
      <name val="Helvetica"/>
      <family val="2"/>
    </font>
    <font>
      <b/>
      <sz val="12"/>
      <color theme="0"/>
      <name val="Helvetica"/>
      <family val="2"/>
    </font>
    <font>
      <i/>
      <sz val="12"/>
      <color rgb="FF7F7F7F"/>
      <name val="Helvetica"/>
      <family val="2"/>
    </font>
    <font>
      <sz val="12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2"/>
      <color rgb="FF3F3F76"/>
      <name val="Helvetica"/>
      <family val="2"/>
    </font>
    <font>
      <sz val="12"/>
      <color rgb="FFFA7D00"/>
      <name val="Helvetica"/>
      <family val="2"/>
    </font>
    <font>
      <sz val="12"/>
      <color rgb="FF9C5700"/>
      <name val="Helvetica"/>
      <family val="2"/>
    </font>
    <font>
      <b/>
      <sz val="12"/>
      <color rgb="FF3F3F3F"/>
      <name val="Helvetica"/>
      <family val="2"/>
    </font>
    <font>
      <b/>
      <sz val="18"/>
      <color theme="3"/>
      <name val="Helvetica"/>
      <family val="2"/>
    </font>
    <font>
      <b/>
      <sz val="12"/>
      <color theme="1"/>
      <name val="Helvetica"/>
      <family val="2"/>
    </font>
    <font>
      <sz val="12"/>
      <color rgb="FFFF0000"/>
      <name val="Helvetic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uble"/>
    </border>
    <border>
      <left>
        <color indexed="63"/>
      </left>
      <right>
        <color indexed="63"/>
      </right>
      <top style="thin">
        <color indexed="10"/>
      </top>
      <bottom style="double"/>
    </border>
    <border>
      <left>
        <color indexed="63"/>
      </left>
      <right style="thin">
        <color indexed="10"/>
      </right>
      <top style="thin">
        <color indexed="10"/>
      </top>
      <bottom style="double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49" fontId="0" fillId="33" borderId="12" xfId="0" applyNumberFormat="1" applyFill="1" applyBorder="1" applyAlignment="1">
      <alignment/>
    </xf>
    <xf numFmtId="0" fontId="4" fillId="33" borderId="12" xfId="0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49" fontId="4" fillId="33" borderId="15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0" fillId="33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5" xfId="0" applyNumberFormat="1" applyFont="1" applyFill="1" applyBorder="1" applyAlignment="1">
      <alignment/>
    </xf>
    <xf numFmtId="49" fontId="41" fillId="33" borderId="15" xfId="0" applyNumberFormat="1" applyFont="1" applyFill="1" applyBorder="1" applyAlignment="1">
      <alignment horizontal="center"/>
    </xf>
    <xf numFmtId="14" fontId="4" fillId="33" borderId="15" xfId="0" applyNumberFormat="1" applyFont="1" applyFill="1" applyBorder="1" applyAlignment="1">
      <alignment horizontal="center"/>
    </xf>
    <xf numFmtId="14" fontId="4" fillId="33" borderId="15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49" fontId="0" fillId="33" borderId="19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0" borderId="12" xfId="0" applyNumberFormat="1" applyBorder="1" applyAlignment="1">
      <alignment/>
    </xf>
    <xf numFmtId="49" fontId="0" fillId="33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49" fontId="0" fillId="33" borderId="20" xfId="0" applyNumberFormat="1" applyFont="1" applyFill="1" applyBorder="1" applyAlignment="1">
      <alignment horizontal="left"/>
    </xf>
    <xf numFmtId="49" fontId="42" fillId="33" borderId="20" xfId="0" applyNumberFormat="1" applyFont="1" applyFill="1" applyBorder="1" applyAlignment="1">
      <alignment horizontal="left"/>
    </xf>
    <xf numFmtId="6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center"/>
    </xf>
    <xf numFmtId="0" fontId="0" fillId="0" borderId="23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177" fontId="0" fillId="0" borderId="0" xfId="0" applyNumberFormat="1" applyAlignment="1">
      <alignment horizontal="center"/>
    </xf>
    <xf numFmtId="170" fontId="4" fillId="0" borderId="0" xfId="44" applyFont="1" applyAlignment="1">
      <alignment horizontal="center"/>
    </xf>
    <xf numFmtId="170" fontId="0" fillId="0" borderId="0" xfId="44" applyFont="1" applyAlignment="1">
      <alignment horizontal="center"/>
    </xf>
    <xf numFmtId="170" fontId="0" fillId="33" borderId="12" xfId="44" applyFont="1" applyFill="1" applyBorder="1" applyAlignment="1">
      <alignment/>
    </xf>
    <xf numFmtId="170" fontId="0" fillId="0" borderId="0" xfId="44" applyFont="1" applyAlignment="1">
      <alignment/>
    </xf>
    <xf numFmtId="170" fontId="0" fillId="33" borderId="12" xfId="44" applyFont="1" applyFill="1" applyBorder="1" applyAlignment="1">
      <alignment/>
    </xf>
    <xf numFmtId="170" fontId="4" fillId="33" borderId="12" xfId="44" applyFont="1" applyFill="1" applyBorder="1" applyAlignment="1">
      <alignment/>
    </xf>
    <xf numFmtId="170" fontId="0" fillId="33" borderId="15" xfId="44" applyFont="1" applyFill="1" applyBorder="1" applyAlignment="1">
      <alignment/>
    </xf>
    <xf numFmtId="170" fontId="4" fillId="33" borderId="15" xfId="44" applyFont="1" applyFill="1" applyBorder="1" applyAlignment="1">
      <alignment/>
    </xf>
    <xf numFmtId="170" fontId="0" fillId="33" borderId="24" xfId="44" applyFont="1" applyFill="1" applyBorder="1" applyAlignment="1">
      <alignment/>
    </xf>
    <xf numFmtId="170" fontId="0" fillId="0" borderId="0" xfId="44" applyFont="1" applyAlignment="1">
      <alignment vertical="center"/>
    </xf>
    <xf numFmtId="170" fontId="0" fillId="0" borderId="12" xfId="44" applyFont="1" applyBorder="1" applyAlignment="1">
      <alignment/>
    </xf>
    <xf numFmtId="170" fontId="0" fillId="0" borderId="21" xfId="44" applyFont="1" applyBorder="1" applyAlignment="1">
      <alignment horizontal="center"/>
    </xf>
    <xf numFmtId="170" fontId="0" fillId="0" borderId="19" xfId="44" applyFont="1" applyBorder="1" applyAlignment="1">
      <alignment horizontal="center"/>
    </xf>
    <xf numFmtId="170" fontId="0" fillId="0" borderId="23" xfId="44" applyFont="1" applyBorder="1" applyAlignment="1">
      <alignment horizontal="center"/>
    </xf>
    <xf numFmtId="170" fontId="4" fillId="0" borderId="21" xfId="44" applyFont="1" applyBorder="1" applyAlignment="1">
      <alignment horizontal="center"/>
    </xf>
    <xf numFmtId="170" fontId="4" fillId="0" borderId="21" xfId="44" applyFont="1" applyBorder="1" applyAlignment="1">
      <alignment horizontal="right"/>
    </xf>
    <xf numFmtId="170" fontId="0" fillId="0" borderId="25" xfId="44" applyFont="1" applyBorder="1" applyAlignment="1">
      <alignment horizontal="center"/>
    </xf>
    <xf numFmtId="170" fontId="0" fillId="0" borderId="18" xfId="44" applyFont="1" applyBorder="1" applyAlignment="1">
      <alignment horizontal="center"/>
    </xf>
    <xf numFmtId="170" fontId="0" fillId="0" borderId="19" xfId="44" applyFont="1" applyBorder="1" applyAlignment="1">
      <alignment/>
    </xf>
    <xf numFmtId="170" fontId="0" fillId="33" borderId="23" xfId="44" applyFont="1" applyFill="1" applyBorder="1" applyAlignment="1">
      <alignment/>
    </xf>
    <xf numFmtId="170" fontId="4" fillId="0" borderId="26" xfId="44" applyFont="1" applyBorder="1" applyAlignment="1">
      <alignment horizontal="center"/>
    </xf>
    <xf numFmtId="170" fontId="4" fillId="0" borderId="21" xfId="44" applyFont="1" applyBorder="1" applyAlignment="1">
      <alignment/>
    </xf>
    <xf numFmtId="170" fontId="0" fillId="0" borderId="27" xfId="44" applyFont="1" applyBorder="1" applyAlignment="1">
      <alignment/>
    </xf>
    <xf numFmtId="170" fontId="0" fillId="0" borderId="20" xfId="44" applyFont="1" applyBorder="1" applyAlignment="1">
      <alignment/>
    </xf>
    <xf numFmtId="170" fontId="4" fillId="0" borderId="0" xfId="44" applyFont="1" applyAlignment="1">
      <alignment/>
    </xf>
    <xf numFmtId="170" fontId="0" fillId="0" borderId="0" xfId="44" applyFont="1" applyAlignment="1">
      <alignment/>
    </xf>
    <xf numFmtId="0" fontId="0" fillId="0" borderId="21" xfId="0" applyBorder="1" applyAlignment="1">
      <alignment/>
    </xf>
    <xf numFmtId="170" fontId="43" fillId="0" borderId="21" xfId="44" applyFont="1" applyBorder="1" applyAlignment="1">
      <alignment horizontal="center"/>
    </xf>
    <xf numFmtId="170" fontId="0" fillId="0" borderId="0" xfId="44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6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showGridLines="0" tabSelected="1" zoomScale="80" zoomScaleNormal="80" zoomScalePageLayoutView="0" workbookViewId="0" topLeftCell="A1">
      <selection activeCell="B22" sqref="B22"/>
    </sheetView>
  </sheetViews>
  <sheetFormatPr defaultColWidth="8.8515625" defaultRowHeight="15" customHeight="1"/>
  <cols>
    <col min="1" max="1" width="20.421875" style="0" customWidth="1"/>
    <col min="2" max="2" width="22.421875" style="0" customWidth="1"/>
    <col min="3" max="3" width="14.8515625" style="0" customWidth="1"/>
    <col min="4" max="4" width="15.00390625" style="0" customWidth="1"/>
    <col min="5" max="5" width="17.28125" style="0" customWidth="1"/>
    <col min="6" max="6" width="23.00390625" style="0" customWidth="1"/>
    <col min="7" max="10" width="8.8515625" style="0" hidden="1" customWidth="1"/>
    <col min="11" max="12" width="8.8515625" style="0" customWidth="1"/>
  </cols>
  <sheetData>
    <row r="1" spans="1:12" ht="18.7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8.75" customHeight="1" thickBot="1">
      <c r="A2" s="3"/>
      <c r="B2" s="91" t="s">
        <v>63</v>
      </c>
      <c r="C2" s="92"/>
      <c r="D2" s="93"/>
      <c r="E2" s="3"/>
      <c r="F2" s="3"/>
      <c r="G2" s="4"/>
      <c r="H2" s="5"/>
      <c r="I2" s="5"/>
      <c r="J2" s="5"/>
      <c r="K2" s="3"/>
      <c r="L2" s="5"/>
    </row>
    <row r="3" spans="1:12" ht="15" customHeight="1" thickTop="1">
      <c r="A3" s="3"/>
      <c r="B3" s="29"/>
      <c r="C3" s="29"/>
      <c r="D3" s="29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21" t="s">
        <v>29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3"/>
      <c r="B7" s="31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 customHeight="1">
      <c r="A8" s="30">
        <v>27999.97</v>
      </c>
      <c r="B8" s="7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 customHeight="1">
      <c r="A9" s="8">
        <f>SUM(A6:A8)</f>
        <v>27999.97</v>
      </c>
      <c r="B9" s="9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 customHeight="1" thickBot="1">
      <c r="A11" s="25" t="s">
        <v>4</v>
      </c>
      <c r="B11" s="12"/>
      <c r="C11" s="28">
        <v>43862</v>
      </c>
      <c r="D11" s="12"/>
      <c r="E11" s="65">
        <v>104726.06</v>
      </c>
      <c r="F11" s="3"/>
      <c r="G11" s="3"/>
      <c r="H11" s="3"/>
      <c r="I11" s="3"/>
      <c r="J11" s="3"/>
      <c r="K11" s="3"/>
      <c r="L11" s="3"/>
    </row>
    <row r="12" spans="1:12" ht="15" customHeight="1" thickBot="1">
      <c r="A12" s="11" t="s">
        <v>5</v>
      </c>
      <c r="B12" s="12"/>
      <c r="C12" s="12"/>
      <c r="D12" s="12"/>
      <c r="E12" s="64">
        <f>A9</f>
        <v>27999.97</v>
      </c>
      <c r="F12" s="3"/>
      <c r="G12" s="3"/>
      <c r="H12" s="3"/>
      <c r="I12" s="3"/>
      <c r="J12" s="3"/>
      <c r="K12" s="3"/>
      <c r="L12" s="3"/>
    </row>
    <row r="13" spans="1:12" ht="15" customHeight="1" thickBot="1">
      <c r="A13" s="11" t="s">
        <v>2</v>
      </c>
      <c r="B13" s="12"/>
      <c r="C13" s="13"/>
      <c r="D13" s="12"/>
      <c r="E13" s="65">
        <f>E11+E12</f>
        <v>132726.03</v>
      </c>
      <c r="F13" s="3"/>
      <c r="G13" s="3"/>
      <c r="H13" s="3"/>
      <c r="I13" s="3"/>
      <c r="J13" s="3"/>
      <c r="K13" s="3"/>
      <c r="L13" s="3"/>
    </row>
    <row r="14" spans="1:12" ht="15" customHeight="1" thickBot="1">
      <c r="A14" s="11" t="s">
        <v>6</v>
      </c>
      <c r="B14" s="12"/>
      <c r="C14" s="12"/>
      <c r="D14" s="12"/>
      <c r="E14" s="66">
        <f>OUTGOINGS!B28</f>
        <v>13889.18</v>
      </c>
      <c r="F14" s="3"/>
      <c r="G14" s="3"/>
      <c r="H14" s="3"/>
      <c r="I14" s="3"/>
      <c r="J14" s="3"/>
      <c r="K14" s="3"/>
      <c r="L14" s="3"/>
    </row>
    <row r="15" spans="1:12" ht="15" customHeight="1" thickBot="1">
      <c r="A15" s="12"/>
      <c r="B15" s="12"/>
      <c r="C15" s="12"/>
      <c r="D15" s="12"/>
      <c r="E15" s="64">
        <f>E13-E14</f>
        <v>118836.85</v>
      </c>
      <c r="F15" s="3"/>
      <c r="G15" s="3"/>
      <c r="H15" s="3"/>
      <c r="I15" s="3"/>
      <c r="J15" s="3"/>
      <c r="K15" s="3"/>
      <c r="L15" s="3"/>
    </row>
    <row r="16" spans="1:12" ht="15.75" customHeight="1" thickBot="1">
      <c r="A16" s="25" t="s">
        <v>28</v>
      </c>
      <c r="B16" s="12"/>
      <c r="C16" s="27">
        <v>43890</v>
      </c>
      <c r="D16" s="12"/>
      <c r="E16" s="64">
        <v>142725.06</v>
      </c>
      <c r="F16" s="6"/>
      <c r="G16" s="3"/>
      <c r="H16" s="3"/>
      <c r="I16" s="3"/>
      <c r="J16" s="3"/>
      <c r="K16" s="3"/>
      <c r="L16" s="3"/>
    </row>
    <row r="17" spans="1:12" ht="15.75" customHeight="1" thickBot="1">
      <c r="A17" s="15"/>
      <c r="B17" s="15"/>
      <c r="C17" s="12"/>
      <c r="D17" s="12"/>
      <c r="E17" s="65" t="s">
        <v>8</v>
      </c>
      <c r="F17" s="14"/>
      <c r="G17" s="3"/>
      <c r="H17" s="3"/>
      <c r="I17" s="3"/>
      <c r="J17" s="3"/>
      <c r="K17" s="3"/>
      <c r="L17" s="3"/>
    </row>
    <row r="18" spans="2:12" ht="15.75" customHeight="1" thickBot="1">
      <c r="B18" s="12"/>
      <c r="C18" s="26" t="s">
        <v>61</v>
      </c>
      <c r="D18" s="12"/>
      <c r="E18" s="67">
        <v>135742.09</v>
      </c>
      <c r="F18" s="24"/>
      <c r="G18" s="3"/>
      <c r="H18" s="3"/>
      <c r="I18" s="3"/>
      <c r="J18" s="3"/>
      <c r="K18" s="3"/>
      <c r="L18" s="3"/>
    </row>
    <row r="19" spans="1:12" ht="15.75" customHeight="1" thickBot="1">
      <c r="A19" s="12"/>
      <c r="B19" s="12"/>
      <c r="C19" s="12"/>
      <c r="D19" s="12"/>
      <c r="E19" s="64"/>
      <c r="F19" s="14"/>
      <c r="G19" s="3"/>
      <c r="H19" s="3"/>
      <c r="I19" s="3"/>
      <c r="J19" s="3"/>
      <c r="K19" s="3"/>
      <c r="L19" s="3"/>
    </row>
    <row r="20" spans="1:12" ht="15.75" customHeight="1">
      <c r="A20" s="3"/>
      <c r="B20" s="3"/>
      <c r="C20" s="3"/>
      <c r="D20" s="3"/>
      <c r="E20" s="68">
        <v>6000</v>
      </c>
      <c r="F20" s="19" t="s">
        <v>32</v>
      </c>
      <c r="G20" s="3"/>
      <c r="H20" s="3"/>
      <c r="I20" s="3"/>
      <c r="J20" s="3"/>
      <c r="K20" s="3"/>
      <c r="L20" s="3"/>
    </row>
    <row r="21" spans="1:12" ht="15.75" customHeight="1">
      <c r="A21" s="3"/>
      <c r="B21" s="3"/>
      <c r="C21" s="3"/>
      <c r="D21" s="3"/>
      <c r="E21" s="68">
        <v>19434</v>
      </c>
      <c r="F21" s="23" t="s">
        <v>33</v>
      </c>
      <c r="G21" s="3"/>
      <c r="H21" s="3"/>
      <c r="I21" s="3"/>
      <c r="J21" s="3"/>
      <c r="K21" s="3"/>
      <c r="L21" s="3"/>
    </row>
    <row r="22" spans="1:12" ht="15.75" customHeight="1">
      <c r="A22" s="3"/>
      <c r="B22" s="3"/>
      <c r="C22" s="95" t="s">
        <v>2</v>
      </c>
      <c r="D22" s="90"/>
      <c r="E22" s="61">
        <f>E18-E20-E21</f>
        <v>110308.09</v>
      </c>
      <c r="F22" s="3"/>
      <c r="G22" s="3"/>
      <c r="H22" s="3"/>
      <c r="I22" s="3"/>
      <c r="J22" s="3"/>
      <c r="K22" s="3"/>
      <c r="L22" s="3"/>
    </row>
    <row r="23" spans="1:12" ht="15.75" customHeight="1">
      <c r="A23" s="3"/>
      <c r="B23" s="3"/>
      <c r="C23" s="94"/>
      <c r="D23" s="90"/>
      <c r="E23" s="35"/>
      <c r="F23" s="3"/>
      <c r="G23" s="3"/>
      <c r="H23" s="3"/>
      <c r="I23" s="3"/>
      <c r="J23" s="3"/>
      <c r="K23" s="3"/>
      <c r="L23" s="3"/>
    </row>
    <row r="24" spans="1:12" ht="15.75" customHeight="1">
      <c r="A24" s="3"/>
      <c r="B24" s="3"/>
      <c r="C24" s="94"/>
      <c r="D24" s="96"/>
      <c r="E24" s="32"/>
      <c r="F24" s="3"/>
      <c r="G24" s="3"/>
      <c r="H24" s="3"/>
      <c r="I24" s="3"/>
      <c r="J24" s="3"/>
      <c r="K24" s="3"/>
      <c r="L24" s="3"/>
    </row>
    <row r="25" spans="1:12" ht="15.75" customHeight="1">
      <c r="A25" s="3"/>
      <c r="B25" s="3"/>
      <c r="C25" s="97"/>
      <c r="D25" s="98"/>
      <c r="E25" s="87"/>
      <c r="F25" s="3"/>
      <c r="G25" s="3"/>
      <c r="H25" s="3"/>
      <c r="I25" s="3"/>
      <c r="J25" s="3"/>
      <c r="K25" s="3"/>
      <c r="L25" s="3"/>
    </row>
    <row r="26" spans="1:12" ht="15" customHeight="1">
      <c r="A26" s="3"/>
      <c r="B26" s="3"/>
      <c r="C26" s="99"/>
      <c r="D26" s="100"/>
      <c r="E26" s="88"/>
      <c r="F26" s="3"/>
      <c r="G26" s="3"/>
      <c r="H26" s="3"/>
      <c r="I26" s="3"/>
      <c r="J26" s="3"/>
      <c r="K26" s="3"/>
      <c r="L26" s="3"/>
    </row>
    <row r="27" spans="1:12" ht="15" customHeight="1">
      <c r="A27" s="3"/>
      <c r="B27" s="3"/>
      <c r="C27" s="95"/>
      <c r="D27" s="90"/>
      <c r="E27" s="35"/>
      <c r="F27" s="3"/>
      <c r="G27" s="3"/>
      <c r="H27" s="3"/>
      <c r="I27" s="3"/>
      <c r="J27" s="3"/>
      <c r="K27" s="3"/>
      <c r="L27" s="3"/>
    </row>
    <row r="28" spans="1:12" ht="15" customHeight="1">
      <c r="A28" s="3"/>
      <c r="B28" s="3"/>
      <c r="C28" s="89"/>
      <c r="D28" s="90"/>
      <c r="E28" s="3"/>
      <c r="F28" s="3"/>
      <c r="G28" s="3"/>
      <c r="H28" s="3"/>
      <c r="I28" s="3"/>
      <c r="J28" s="3"/>
      <c r="K28" s="3"/>
      <c r="L28" s="3"/>
    </row>
    <row r="29" spans="1:12" ht="15" customHeight="1">
      <c r="A29" s="6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 customHeight="1">
      <c r="A30" s="6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 customHeight="1">
      <c r="A31" s="6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6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 customHeight="1">
      <c r="A38" s="3"/>
      <c r="B38" s="3"/>
      <c r="C38" s="6"/>
      <c r="D38" s="3"/>
      <c r="E38" s="3"/>
      <c r="F38" s="3"/>
      <c r="G38" s="3"/>
      <c r="H38" s="3"/>
      <c r="I38" s="3"/>
      <c r="J38" s="3"/>
      <c r="K38" s="3"/>
      <c r="L38" s="3"/>
    </row>
    <row r="39" spans="1:12" ht="15.75" customHeight="1" thickBot="1">
      <c r="A39" s="3"/>
      <c r="B39" s="3"/>
      <c r="C39" s="3"/>
      <c r="D39" s="3"/>
      <c r="E39" s="3"/>
      <c r="F39" s="3"/>
      <c r="G39" s="10"/>
      <c r="H39" s="3"/>
      <c r="I39" s="3"/>
      <c r="J39" s="3"/>
      <c r="K39" s="3"/>
      <c r="L39" s="3"/>
    </row>
    <row r="40" spans="1:12" ht="15.75" customHeight="1" thickBot="1">
      <c r="A40" s="3"/>
      <c r="B40" s="3"/>
      <c r="C40" s="3"/>
      <c r="D40" s="3"/>
      <c r="E40" s="3"/>
      <c r="F40" s="3"/>
      <c r="G40" s="17"/>
      <c r="H40" s="16"/>
      <c r="I40" s="3"/>
      <c r="J40" s="3"/>
      <c r="K40" s="3"/>
      <c r="L40" s="3"/>
    </row>
    <row r="41" spans="1:12" ht="15.75" customHeight="1" thickBot="1">
      <c r="A41" s="3"/>
      <c r="B41" s="3"/>
      <c r="C41" s="3"/>
      <c r="D41" s="3"/>
      <c r="E41" s="3"/>
      <c r="F41" s="3"/>
      <c r="G41" s="17"/>
      <c r="H41" s="16"/>
      <c r="I41" s="3"/>
      <c r="J41" s="3"/>
      <c r="K41" s="3"/>
      <c r="L41" s="3"/>
    </row>
    <row r="42" spans="1:12" ht="15.75" customHeight="1">
      <c r="A42" s="3"/>
      <c r="B42" s="3"/>
      <c r="C42" s="3"/>
      <c r="D42" s="3"/>
      <c r="E42" s="3"/>
      <c r="F42" s="3"/>
      <c r="G42" s="17"/>
      <c r="H42" s="16"/>
      <c r="I42" s="3"/>
      <c r="J42" s="3"/>
      <c r="K42" s="3"/>
      <c r="L42" s="3"/>
    </row>
    <row r="43" spans="1:12" ht="15.75" customHeight="1">
      <c r="A43" s="3"/>
      <c r="B43" s="3"/>
      <c r="C43" s="3"/>
      <c r="D43" s="3"/>
      <c r="E43" s="3"/>
      <c r="F43" s="3"/>
      <c r="G43" s="17"/>
      <c r="H43" s="16"/>
      <c r="I43" s="3"/>
      <c r="J43" s="3"/>
      <c r="K43" s="3"/>
      <c r="L43" s="3"/>
    </row>
    <row r="44" spans="1:12" ht="15.75" customHeight="1">
      <c r="A44" s="3"/>
      <c r="B44" s="3"/>
      <c r="C44" s="3"/>
      <c r="D44" s="3"/>
      <c r="E44" s="3"/>
      <c r="F44" s="3"/>
      <c r="G44" s="17"/>
      <c r="H44" s="16"/>
      <c r="I44" s="3"/>
      <c r="J44" s="3"/>
      <c r="K44" s="3"/>
      <c r="L44" s="3"/>
    </row>
    <row r="45" spans="1:12" ht="15.75" customHeight="1">
      <c r="A45" s="3"/>
      <c r="B45" s="3"/>
      <c r="C45" s="3"/>
      <c r="D45" s="3"/>
      <c r="E45" s="3"/>
      <c r="F45" s="3"/>
      <c r="G45" s="17"/>
      <c r="H45" s="16"/>
      <c r="I45" s="3"/>
      <c r="J45" s="3"/>
      <c r="K45" s="3"/>
      <c r="L45" s="3"/>
    </row>
    <row r="46" spans="1:12" ht="15.75" customHeight="1">
      <c r="A46" s="3"/>
      <c r="B46" s="3"/>
      <c r="C46" s="3"/>
      <c r="D46" s="3"/>
      <c r="E46" s="3"/>
      <c r="F46" s="3"/>
      <c r="G46" s="17"/>
      <c r="H46" s="16"/>
      <c r="I46" s="3"/>
      <c r="J46" s="3"/>
      <c r="K46" s="3"/>
      <c r="L46" s="3"/>
    </row>
    <row r="47" spans="1:12" ht="15.75" customHeight="1">
      <c r="A47" s="3"/>
      <c r="B47" s="3"/>
      <c r="C47" s="3"/>
      <c r="D47" s="3"/>
      <c r="E47" s="3"/>
      <c r="F47" s="3"/>
      <c r="G47" s="17"/>
      <c r="H47" s="16"/>
      <c r="I47" s="3"/>
      <c r="J47" s="3"/>
      <c r="K47" s="3"/>
      <c r="L47" s="3"/>
    </row>
    <row r="48" spans="1:12" ht="15.75" customHeight="1">
      <c r="A48" s="3"/>
      <c r="B48" s="3"/>
      <c r="C48" s="3"/>
      <c r="D48" s="3"/>
      <c r="E48" s="3"/>
      <c r="F48" s="3"/>
      <c r="G48" s="17"/>
      <c r="H48" s="16"/>
      <c r="I48" s="3"/>
      <c r="J48" s="3"/>
      <c r="K48" s="3"/>
      <c r="L48" s="3"/>
    </row>
    <row r="65536" ht="15" customHeight="1">
      <c r="E65536" s="14"/>
    </row>
  </sheetData>
  <sheetProtection/>
  <mergeCells count="8">
    <mergeCell ref="E25:E26"/>
    <mergeCell ref="C28:D28"/>
    <mergeCell ref="B2:D2"/>
    <mergeCell ref="C23:D23"/>
    <mergeCell ref="C22:D22"/>
    <mergeCell ref="C24:D24"/>
    <mergeCell ref="C27:D27"/>
    <mergeCell ref="C25:D26"/>
  </mergeCells>
  <printOptions/>
  <pageMargins left="0.75" right="0.75" top="1" bottom="1" header="0.3" footer="0.3"/>
  <pageSetup horizontalDpi="600" verticalDpi="600" orientation="portrait"/>
  <headerFooter alignWithMargins="0"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="80" zoomScaleNormal="80" zoomScalePageLayoutView="0" workbookViewId="0" topLeftCell="A5">
      <selection activeCell="B28" sqref="B28"/>
    </sheetView>
  </sheetViews>
  <sheetFormatPr defaultColWidth="8.8515625" defaultRowHeight="15" customHeight="1"/>
  <cols>
    <col min="1" max="1" width="8.8515625" style="0" customWidth="1"/>
    <col min="2" max="3" width="16.8515625" style="0" customWidth="1"/>
    <col min="4" max="4" width="13.421875" style="0" customWidth="1"/>
    <col min="5" max="5" width="8.8515625" style="0" customWidth="1"/>
  </cols>
  <sheetData>
    <row r="1" spans="1:5" ht="15" customHeight="1">
      <c r="A1" s="3"/>
      <c r="B1" s="3"/>
      <c r="C1" s="3"/>
      <c r="D1" s="3"/>
      <c r="E1" s="3"/>
    </row>
    <row r="2" spans="1:5" ht="15" customHeight="1">
      <c r="A2" s="3"/>
      <c r="B2" s="9" t="s">
        <v>3</v>
      </c>
      <c r="C2" s="21"/>
      <c r="D2" s="21"/>
      <c r="E2" s="20"/>
    </row>
    <row r="3" spans="1:5" ht="18.75" customHeight="1">
      <c r="A3" s="18"/>
      <c r="B3" s="60">
        <v>5726.48</v>
      </c>
      <c r="C3" s="19" t="s">
        <v>12</v>
      </c>
      <c r="D3" s="3"/>
      <c r="E3" s="3"/>
    </row>
    <row r="4" spans="1:5" ht="15" customHeight="1">
      <c r="A4" s="3"/>
      <c r="B4" s="61">
        <v>191.25</v>
      </c>
      <c r="C4" t="s">
        <v>62</v>
      </c>
      <c r="E4" s="3"/>
    </row>
    <row r="5" spans="1:5" ht="15" customHeight="1">
      <c r="A5" s="3"/>
      <c r="B5" s="60">
        <v>485.42</v>
      </c>
      <c r="C5" s="19" t="s">
        <v>13</v>
      </c>
      <c r="D5" s="3"/>
      <c r="E5" s="3"/>
    </row>
    <row r="6" spans="1:5" ht="15" customHeight="1">
      <c r="A6" s="3"/>
      <c r="B6" s="61">
        <v>812.55</v>
      </c>
      <c r="C6" s="6" t="s">
        <v>14</v>
      </c>
      <c r="D6" s="3"/>
      <c r="E6" s="3"/>
    </row>
    <row r="7" spans="1:5" ht="15" customHeight="1">
      <c r="A7" s="3"/>
      <c r="B7" s="61">
        <v>509</v>
      </c>
      <c r="C7" s="6" t="s">
        <v>15</v>
      </c>
      <c r="D7" s="3"/>
      <c r="E7" s="3"/>
    </row>
    <row r="8" spans="1:5" ht="15" customHeight="1">
      <c r="A8" s="3"/>
      <c r="B8" s="61">
        <v>272.95</v>
      </c>
      <c r="C8" s="19" t="s">
        <v>16</v>
      </c>
      <c r="D8" s="3"/>
      <c r="E8" s="3"/>
    </row>
    <row r="9" spans="1:5" ht="15" customHeight="1">
      <c r="A9" s="3"/>
      <c r="B9" s="61"/>
      <c r="C9" s="19"/>
      <c r="D9" s="3"/>
      <c r="E9" s="3"/>
    </row>
    <row r="10" spans="1:5" ht="15" customHeight="1">
      <c r="A10" s="3"/>
      <c r="B10" s="61">
        <v>271.15</v>
      </c>
      <c r="C10" s="19" t="s">
        <v>17</v>
      </c>
      <c r="D10" s="3"/>
      <c r="E10" s="3"/>
    </row>
    <row r="11" spans="1:5" ht="15" customHeight="1">
      <c r="A11" s="3"/>
      <c r="B11" s="61">
        <v>272.5</v>
      </c>
      <c r="C11" s="19" t="s">
        <v>18</v>
      </c>
      <c r="D11" s="3"/>
      <c r="E11" s="3"/>
    </row>
    <row r="12" spans="1:5" ht="15" customHeight="1">
      <c r="A12" s="3"/>
      <c r="B12" s="61"/>
      <c r="C12" s="19"/>
      <c r="D12" s="3"/>
      <c r="E12" s="3"/>
    </row>
    <row r="13" spans="1:5" ht="15" customHeight="1">
      <c r="A13" s="3"/>
      <c r="B13" s="61">
        <v>250</v>
      </c>
      <c r="C13" s="19" t="s">
        <v>10</v>
      </c>
      <c r="D13" s="3"/>
      <c r="E13" s="3"/>
    </row>
    <row r="14" spans="1:5" ht="15" customHeight="1">
      <c r="A14" s="3"/>
      <c r="B14" s="61">
        <v>250</v>
      </c>
      <c r="C14" s="19" t="s">
        <v>19</v>
      </c>
      <c r="D14" s="7"/>
      <c r="E14" s="7"/>
    </row>
    <row r="15" spans="1:5" ht="15" customHeight="1">
      <c r="A15" s="3"/>
      <c r="B15" s="61">
        <v>277</v>
      </c>
      <c r="C15" s="19" t="s">
        <v>21</v>
      </c>
      <c r="D15" s="3"/>
      <c r="E15" s="3"/>
    </row>
    <row r="16" spans="1:5" ht="15" customHeight="1">
      <c r="A16" s="3"/>
      <c r="B16" s="61">
        <v>270.7</v>
      </c>
      <c r="C16" s="19" t="s">
        <v>22</v>
      </c>
      <c r="D16" s="3"/>
      <c r="E16" s="3"/>
    </row>
    <row r="17" spans="1:5" ht="15" customHeight="1">
      <c r="A17" s="3"/>
      <c r="B17" s="61">
        <v>268</v>
      </c>
      <c r="C17" s="19" t="s">
        <v>11</v>
      </c>
      <c r="D17" s="3"/>
      <c r="E17" s="3"/>
    </row>
    <row r="18" spans="1:5" ht="15" customHeight="1">
      <c r="A18" s="3"/>
      <c r="B18" s="61">
        <v>250</v>
      </c>
      <c r="C18" s="19" t="s">
        <v>59</v>
      </c>
      <c r="D18" s="3"/>
      <c r="E18" s="3"/>
    </row>
    <row r="19" spans="1:5" ht="15" customHeight="1">
      <c r="A19" s="3"/>
      <c r="B19" s="61">
        <v>15</v>
      </c>
      <c r="C19" s="19" t="s">
        <v>20</v>
      </c>
      <c r="D19" s="3"/>
      <c r="E19" s="3"/>
    </row>
    <row r="20" spans="1:5" ht="15" customHeight="1">
      <c r="A20" s="3"/>
      <c r="B20" s="61">
        <v>36</v>
      </c>
      <c r="C20" s="19" t="s">
        <v>23</v>
      </c>
      <c r="D20" s="3"/>
      <c r="E20" s="3"/>
    </row>
    <row r="21" spans="1:5" ht="15" customHeight="1">
      <c r="A21" s="3"/>
      <c r="B21" s="61"/>
      <c r="C21" s="19" t="s">
        <v>24</v>
      </c>
      <c r="D21" s="3"/>
      <c r="E21" s="3"/>
    </row>
    <row r="22" spans="1:5" ht="15" customHeight="1">
      <c r="A22" s="3"/>
      <c r="B22" s="61">
        <v>250</v>
      </c>
      <c r="C22" s="19" t="s">
        <v>26</v>
      </c>
      <c r="D22" s="7"/>
      <c r="E22" s="3"/>
    </row>
    <row r="23" spans="1:5" ht="15" customHeight="1">
      <c r="A23" s="3"/>
      <c r="B23" s="61">
        <v>2854.24</v>
      </c>
      <c r="C23" s="19" t="s">
        <v>7</v>
      </c>
      <c r="D23" s="3"/>
      <c r="E23" s="3"/>
    </row>
    <row r="24" spans="1:5" ht="15" customHeight="1">
      <c r="A24" s="3"/>
      <c r="B24" s="62">
        <v>72.94</v>
      </c>
      <c r="C24" s="22" t="s">
        <v>25</v>
      </c>
      <c r="D24" s="3"/>
      <c r="E24" s="3"/>
    </row>
    <row r="25" spans="1:5" ht="15" customHeight="1">
      <c r="A25" s="3"/>
      <c r="B25" s="62">
        <v>304</v>
      </c>
      <c r="C25" s="22" t="s">
        <v>27</v>
      </c>
      <c r="D25" s="3"/>
      <c r="E25" s="3"/>
    </row>
    <row r="26" spans="1:5" ht="15" customHeight="1">
      <c r="A26" s="3"/>
      <c r="B26" s="62">
        <v>250</v>
      </c>
      <c r="C26" s="22" t="s">
        <v>60</v>
      </c>
      <c r="D26" s="3"/>
      <c r="E26" s="3"/>
    </row>
    <row r="27" spans="1:5" ht="15" customHeight="1">
      <c r="A27" s="3"/>
      <c r="B27" s="61"/>
      <c r="C27" s="6"/>
      <c r="D27" s="3"/>
      <c r="E27" s="3"/>
    </row>
    <row r="28" spans="1:5" ht="15" customHeight="1">
      <c r="A28" s="3"/>
      <c r="B28" s="63">
        <f>SUM(B3:B27)</f>
        <v>13889.18</v>
      </c>
      <c r="C28" s="56" t="s">
        <v>2</v>
      </c>
      <c r="D28" s="3"/>
      <c r="E28" s="3"/>
    </row>
    <row r="29" spans="1:5" ht="15" customHeight="1">
      <c r="A29" s="3"/>
      <c r="B29" s="6"/>
      <c r="C29" s="6"/>
      <c r="D29" s="3"/>
      <c r="E29" s="3"/>
    </row>
    <row r="30" spans="1:5" ht="15" customHeight="1">
      <c r="A30" s="3"/>
      <c r="B30" s="3"/>
      <c r="C30" s="8"/>
      <c r="D30" s="3"/>
      <c r="E30" s="3"/>
    </row>
  </sheetData>
  <sheetProtection/>
  <printOptions/>
  <pageMargins left="0.75" right="0.75" top="1" bottom="1" header="0.3" footer="0.3"/>
  <pageSetup horizontalDpi="600" verticalDpi="600" orientation="portrait" paperSize="9" r:id="rId1"/>
  <headerFooter alignWithMargins="0"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20"/>
  <sheetViews>
    <sheetView zoomScale="90" zoomScaleNormal="90" zoomScalePageLayoutView="0" workbookViewId="0" topLeftCell="B1">
      <selection activeCell="B3" sqref="B3"/>
    </sheetView>
  </sheetViews>
  <sheetFormatPr defaultColWidth="9.140625" defaultRowHeight="15"/>
  <cols>
    <col min="2" max="2" width="19.57421875" style="0" customWidth="1"/>
    <col min="3" max="3" width="14.8515625" style="37" customWidth="1"/>
    <col min="4" max="4" width="28.57421875" style="0" customWidth="1"/>
    <col min="5" max="5" width="17.57421875" style="0" customWidth="1"/>
    <col min="6" max="6" width="16.421875" style="0" customWidth="1"/>
    <col min="7" max="7" width="17.7109375" style="0" customWidth="1"/>
    <col min="8" max="8" width="16.421875" style="0" customWidth="1"/>
    <col min="9" max="9" width="17.57421875" style="0" customWidth="1"/>
    <col min="10" max="10" width="15.140625" style="0" customWidth="1"/>
    <col min="11" max="11" width="16.140625" style="0" customWidth="1"/>
    <col min="12" max="12" width="13.421875" style="0" customWidth="1"/>
    <col min="13" max="13" width="14.00390625" style="0" customWidth="1"/>
    <col min="14" max="14" width="12.421875" style="0" customWidth="1"/>
  </cols>
  <sheetData>
    <row r="2" spans="5:12" ht="14.25">
      <c r="E2" s="84"/>
      <c r="F2" s="49" t="s">
        <v>39</v>
      </c>
      <c r="G2" s="49" t="s">
        <v>42</v>
      </c>
      <c r="H2" s="49" t="s">
        <v>44</v>
      </c>
      <c r="I2" s="49" t="s">
        <v>51</v>
      </c>
      <c r="J2" s="49" t="s">
        <v>52</v>
      </c>
      <c r="K2" s="49" t="s">
        <v>53</v>
      </c>
      <c r="L2" s="49" t="s">
        <v>54</v>
      </c>
    </row>
    <row r="3" spans="2:12" ht="14.25">
      <c r="B3" s="39" t="s">
        <v>57</v>
      </c>
      <c r="C3" s="57">
        <v>121929.92</v>
      </c>
      <c r="D3" s="37"/>
      <c r="E3" s="84"/>
      <c r="F3" s="72">
        <v>87229.32</v>
      </c>
      <c r="G3" s="72">
        <f aca="true" t="shared" si="0" ref="G3:L3">F8</f>
        <v>68529.32</v>
      </c>
      <c r="H3" s="72">
        <f t="shared" si="0"/>
        <v>73829.32</v>
      </c>
      <c r="I3" s="72">
        <f t="shared" si="0"/>
        <v>83129.32</v>
      </c>
      <c r="J3" s="72">
        <f t="shared" si="0"/>
        <v>88429.32</v>
      </c>
      <c r="K3" s="72">
        <f t="shared" si="0"/>
        <v>97729.32</v>
      </c>
      <c r="L3" s="72">
        <f t="shared" si="0"/>
        <v>103029.32</v>
      </c>
    </row>
    <row r="4" spans="3:12" ht="14.25">
      <c r="C4" s="59">
        <v>8700</v>
      </c>
      <c r="D4" s="40" t="s">
        <v>37</v>
      </c>
      <c r="E4" s="49" t="s">
        <v>40</v>
      </c>
      <c r="F4" s="69">
        <v>4700</v>
      </c>
      <c r="G4" s="69">
        <v>8700</v>
      </c>
      <c r="H4" s="69">
        <v>4700</v>
      </c>
      <c r="I4" s="69">
        <v>8700</v>
      </c>
      <c r="J4" s="69">
        <v>4700</v>
      </c>
      <c r="K4" s="69">
        <v>8700</v>
      </c>
      <c r="L4" s="69">
        <v>4700</v>
      </c>
    </row>
    <row r="5" spans="3:12" ht="14.25">
      <c r="C5" s="58">
        <f>C3-C4</f>
        <v>113229.92</v>
      </c>
      <c r="D5" s="37"/>
      <c r="E5" s="49" t="s">
        <v>41</v>
      </c>
      <c r="F5" s="69">
        <v>28000</v>
      </c>
      <c r="G5" s="69"/>
      <c r="H5" s="69"/>
      <c r="I5" s="69"/>
      <c r="J5" s="69"/>
      <c r="K5" s="69"/>
      <c r="L5" s="69">
        <v>28000</v>
      </c>
    </row>
    <row r="6" spans="3:12" ht="14.25">
      <c r="C6" s="59">
        <v>6000</v>
      </c>
      <c r="D6" s="40" t="s">
        <v>32</v>
      </c>
      <c r="E6" s="49"/>
      <c r="F6" s="72">
        <f>F3-F4-F5</f>
        <v>54529.32000000001</v>
      </c>
      <c r="G6" s="72">
        <f>G3-G4</f>
        <v>59829.32000000001</v>
      </c>
      <c r="H6" s="72">
        <f>H3-H4</f>
        <v>69129.32</v>
      </c>
      <c r="I6" s="72">
        <f>I3-I4</f>
        <v>74429.32</v>
      </c>
      <c r="J6" s="72">
        <f>J3-J4</f>
        <v>83729.32</v>
      </c>
      <c r="K6" s="72">
        <f>K3-K4</f>
        <v>89029.32</v>
      </c>
      <c r="L6" s="72">
        <f>L3-L4-L5</f>
        <v>70329.32</v>
      </c>
    </row>
    <row r="7" spans="3:12" ht="14.25">
      <c r="C7" s="59">
        <v>20000</v>
      </c>
      <c r="D7" s="40" t="s">
        <v>33</v>
      </c>
      <c r="E7" s="49" t="s">
        <v>43</v>
      </c>
      <c r="F7" s="69">
        <v>14000</v>
      </c>
      <c r="G7" s="69">
        <v>14000</v>
      </c>
      <c r="H7" s="69">
        <v>14000</v>
      </c>
      <c r="I7" s="69">
        <v>14000</v>
      </c>
      <c r="J7" s="69">
        <v>14000</v>
      </c>
      <c r="K7" s="69">
        <v>14000</v>
      </c>
      <c r="L7" s="69">
        <v>14000</v>
      </c>
    </row>
    <row r="8" spans="3:12" ht="14.25">
      <c r="C8" s="58">
        <f>C5-C6-C7</f>
        <v>87229.92</v>
      </c>
      <c r="D8" s="37"/>
      <c r="E8" s="84"/>
      <c r="F8" s="72">
        <f aca="true" t="shared" si="1" ref="F8:L8">F6+F7</f>
        <v>68529.32</v>
      </c>
      <c r="G8" s="72">
        <f t="shared" si="1"/>
        <v>73829.32</v>
      </c>
      <c r="H8" s="72">
        <f t="shared" si="1"/>
        <v>83129.32</v>
      </c>
      <c r="I8" s="72">
        <f t="shared" si="1"/>
        <v>88429.32</v>
      </c>
      <c r="J8" s="72">
        <f t="shared" si="1"/>
        <v>97729.32</v>
      </c>
      <c r="K8" s="85">
        <f t="shared" si="1"/>
        <v>103029.32</v>
      </c>
      <c r="L8" s="72">
        <f t="shared" si="1"/>
        <v>84329.32</v>
      </c>
    </row>
    <row r="9" ht="14.25">
      <c r="D9" s="37"/>
    </row>
    <row r="10" spans="4:13" ht="14.25">
      <c r="D10" s="37"/>
      <c r="G10" s="39"/>
      <c r="H10" s="52"/>
      <c r="I10" s="52"/>
      <c r="J10" s="86" t="s">
        <v>58</v>
      </c>
      <c r="K10" s="58">
        <v>103030</v>
      </c>
      <c r="M10" s="53"/>
    </row>
    <row r="11" spans="3:11" ht="14.25">
      <c r="C11" s="53">
        <v>136000</v>
      </c>
      <c r="D11" s="40" t="s">
        <v>38</v>
      </c>
      <c r="J11" s="86" t="s">
        <v>55</v>
      </c>
      <c r="K11" s="58">
        <v>93030</v>
      </c>
    </row>
    <row r="12" spans="3:4" ht="14.25">
      <c r="C12" s="54">
        <v>68000</v>
      </c>
      <c r="D12" s="40" t="s">
        <v>36</v>
      </c>
    </row>
    <row r="13" ht="14.25">
      <c r="D13" s="37"/>
    </row>
    <row r="16" spans="3:4" ht="14.25">
      <c r="C16" s="40"/>
      <c r="D16" s="40"/>
    </row>
    <row r="17" spans="3:4" ht="14.25">
      <c r="C17" s="54"/>
      <c r="D17" s="40"/>
    </row>
    <row r="18" ht="14.25">
      <c r="D18" s="37"/>
    </row>
    <row r="19" spans="3:4" ht="14.25">
      <c r="C19" s="40"/>
      <c r="D19" s="40"/>
    </row>
    <row r="20" spans="3:4" ht="14.25">
      <c r="C20" s="54"/>
      <c r="D20" s="4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B4" sqref="B4"/>
    </sheetView>
  </sheetViews>
  <sheetFormatPr defaultColWidth="8.8515625" defaultRowHeight="15" customHeight="1"/>
  <cols>
    <col min="1" max="1" width="31.140625" style="0" customWidth="1"/>
    <col min="2" max="2" width="23.57421875" style="0" customWidth="1"/>
    <col min="3" max="3" width="16.57421875" style="0" customWidth="1"/>
    <col min="4" max="4" width="20.8515625" style="37" customWidth="1"/>
    <col min="5" max="5" width="8.8515625" style="0" customWidth="1"/>
  </cols>
  <sheetData>
    <row r="1" spans="1:5" ht="15" customHeight="1">
      <c r="A1" s="3"/>
      <c r="B1" s="3"/>
      <c r="C1" s="3"/>
      <c r="D1" s="33"/>
      <c r="E1" s="3"/>
    </row>
    <row r="2" spans="1:5" ht="15" customHeight="1">
      <c r="A2" s="9"/>
      <c r="B2" s="46"/>
      <c r="C2" s="21"/>
      <c r="D2" s="21"/>
      <c r="E2" s="3"/>
    </row>
    <row r="3" spans="1:5" ht="15" customHeight="1">
      <c r="A3" s="44"/>
      <c r="B3" s="49" t="s">
        <v>45</v>
      </c>
      <c r="C3" s="45"/>
      <c r="D3" s="34"/>
      <c r="E3" s="3"/>
    </row>
    <row r="4" spans="1:5" ht="15" customHeight="1">
      <c r="A4" s="50" t="s">
        <v>34</v>
      </c>
      <c r="B4" s="69">
        <v>3250</v>
      </c>
      <c r="C4" s="70"/>
      <c r="D4" s="34"/>
      <c r="E4" s="3"/>
    </row>
    <row r="5" spans="1:5" ht="15" customHeight="1">
      <c r="A5" s="50" t="s">
        <v>47</v>
      </c>
      <c r="B5" s="69">
        <v>500</v>
      </c>
      <c r="C5" s="70"/>
      <c r="D5" s="33"/>
      <c r="E5" s="3"/>
    </row>
    <row r="6" spans="1:5" ht="15" customHeight="1">
      <c r="A6" s="47" t="s">
        <v>48</v>
      </c>
      <c r="B6" s="69">
        <v>220</v>
      </c>
      <c r="C6" s="70"/>
      <c r="D6" s="33"/>
      <c r="E6" s="3"/>
    </row>
    <row r="7" spans="1:5" ht="15" customHeight="1">
      <c r="A7" s="51" t="s">
        <v>30</v>
      </c>
      <c r="B7" s="69">
        <v>2900</v>
      </c>
      <c r="C7" s="70"/>
      <c r="D7" s="33"/>
      <c r="E7" s="3"/>
    </row>
    <row r="8" spans="1:5" ht="15" customHeight="1">
      <c r="A8" s="50" t="s">
        <v>49</v>
      </c>
      <c r="B8" s="69">
        <v>62</v>
      </c>
      <c r="C8" s="70"/>
      <c r="D8" s="33"/>
      <c r="E8" s="3"/>
    </row>
    <row r="9" spans="1:5" ht="15" customHeight="1">
      <c r="A9" s="47" t="s">
        <v>7</v>
      </c>
      <c r="B9" s="69">
        <v>1500</v>
      </c>
      <c r="C9" s="70"/>
      <c r="D9" s="33"/>
      <c r="E9" s="3"/>
    </row>
    <row r="10" spans="1:5" ht="15" customHeight="1">
      <c r="A10" s="47" t="s">
        <v>9</v>
      </c>
      <c r="B10" s="69">
        <v>250</v>
      </c>
      <c r="C10" s="71"/>
      <c r="D10" s="33"/>
      <c r="E10" s="3"/>
    </row>
    <row r="11" spans="1:5" ht="15" customHeight="1">
      <c r="A11" s="41"/>
      <c r="B11" s="72">
        <f>B4+B5+B6+B7+B8+B9+B10</f>
        <v>8682</v>
      </c>
      <c r="C11" s="73">
        <v>26046</v>
      </c>
      <c r="D11" s="45"/>
      <c r="E11" s="3"/>
    </row>
    <row r="12" spans="1:5" ht="15" customHeight="1">
      <c r="A12" s="33"/>
      <c r="B12" s="74"/>
      <c r="C12" s="75"/>
      <c r="D12" s="33"/>
      <c r="E12" s="3"/>
    </row>
    <row r="13" spans="1:5" ht="15" customHeight="1">
      <c r="A13" s="41"/>
      <c r="B13" s="72" t="s">
        <v>46</v>
      </c>
      <c r="C13" s="76"/>
      <c r="D13" s="33"/>
      <c r="E13" s="3"/>
    </row>
    <row r="14" spans="1:5" ht="15" customHeight="1">
      <c r="A14" s="47" t="s">
        <v>30</v>
      </c>
      <c r="B14" s="69">
        <v>2900</v>
      </c>
      <c r="C14" s="76"/>
      <c r="D14" s="33"/>
      <c r="E14" s="3"/>
    </row>
    <row r="15" spans="1:5" ht="15" customHeight="1">
      <c r="A15" s="47" t="s">
        <v>7</v>
      </c>
      <c r="B15" s="69">
        <v>1500</v>
      </c>
      <c r="C15" s="76"/>
      <c r="D15" s="33"/>
      <c r="E15" s="3"/>
    </row>
    <row r="16" spans="1:5" ht="15" customHeight="1">
      <c r="A16" s="47" t="s">
        <v>50</v>
      </c>
      <c r="B16" s="69">
        <v>62</v>
      </c>
      <c r="C16" s="76"/>
      <c r="D16" s="33"/>
      <c r="E16" s="3"/>
    </row>
    <row r="17" spans="1:5" ht="15" customHeight="1">
      <c r="A17" s="47" t="s">
        <v>9</v>
      </c>
      <c r="B17" s="69">
        <v>250</v>
      </c>
      <c r="C17" s="77"/>
      <c r="D17" s="33"/>
      <c r="E17" s="3"/>
    </row>
    <row r="18" spans="1:5" ht="15" customHeight="1">
      <c r="A18" s="48"/>
      <c r="B18" s="78">
        <v>4712</v>
      </c>
      <c r="C18" s="79">
        <v>14136</v>
      </c>
      <c r="D18" s="45"/>
      <c r="E18" s="3"/>
    </row>
    <row r="19" spans="1:5" ht="15" customHeight="1">
      <c r="A19" s="33"/>
      <c r="B19" s="80"/>
      <c r="C19" s="79">
        <v>27662</v>
      </c>
      <c r="D19" s="55" t="s">
        <v>41</v>
      </c>
      <c r="E19" s="3"/>
    </row>
    <row r="20" spans="1:5" ht="15" customHeight="1">
      <c r="A20" s="33"/>
      <c r="B20" s="81"/>
      <c r="C20" s="79">
        <f>C11+C18+C19</f>
        <v>67844</v>
      </c>
      <c r="D20" s="43" t="s">
        <v>56</v>
      </c>
      <c r="E20" s="42"/>
    </row>
    <row r="21" spans="1:5" ht="15" customHeight="1">
      <c r="A21" s="3"/>
      <c r="B21" s="3"/>
      <c r="C21" s="29"/>
      <c r="D21" s="38"/>
      <c r="E21" s="3"/>
    </row>
    <row r="22" spans="1:5" ht="15" customHeight="1">
      <c r="A22" s="3"/>
      <c r="B22" s="3"/>
      <c r="C22" s="3"/>
      <c r="D22"/>
      <c r="E22" s="3"/>
    </row>
    <row r="23" spans="1:5" ht="15" customHeight="1">
      <c r="A23" s="7"/>
      <c r="B23" s="3"/>
      <c r="C23" s="3"/>
      <c r="D23" s="33"/>
      <c r="E23" s="3"/>
    </row>
    <row r="24" spans="1:5" ht="15" customHeight="1">
      <c r="A24" s="33"/>
      <c r="B24" s="3"/>
      <c r="C24" s="3"/>
      <c r="D24" s="33"/>
      <c r="E24" s="3"/>
    </row>
    <row r="25" spans="1:5" ht="15" customHeight="1">
      <c r="A25" s="33"/>
      <c r="B25" s="33"/>
      <c r="C25" s="3"/>
      <c r="D25" s="3"/>
      <c r="E25" s="3"/>
    </row>
    <row r="26" spans="1:5" ht="15" customHeight="1">
      <c r="A26" s="33"/>
      <c r="B26" s="36"/>
      <c r="C26" s="3"/>
      <c r="D26" s="3"/>
      <c r="E26" s="3"/>
    </row>
    <row r="27" spans="1:5" ht="15" customHeight="1">
      <c r="A27" s="33"/>
      <c r="B27" s="3"/>
      <c r="C27" s="3"/>
      <c r="D27" s="3"/>
      <c r="E27" s="3"/>
    </row>
  </sheetData>
  <sheetProtection/>
  <printOptions/>
  <pageMargins left="0.75" right="0.75" top="1" bottom="1" header="0.3" footer="0.3"/>
  <pageSetup horizontalDpi="600" verticalDpi="600" orientation="portrait" paperSize="9"/>
  <headerFooter alignWithMargins="0"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D15"/>
  <sheetViews>
    <sheetView zoomScalePageLayoutView="0" workbookViewId="0" topLeftCell="A1">
      <selection activeCell="F9" sqref="F9"/>
    </sheetView>
  </sheetViews>
  <sheetFormatPr defaultColWidth="9.140625" defaultRowHeight="15"/>
  <cols>
    <col min="3" max="3" width="17.00390625" style="0" customWidth="1"/>
    <col min="4" max="4" width="23.421875" style="0" customWidth="1"/>
  </cols>
  <sheetData>
    <row r="3" spans="2:3" ht="14.25">
      <c r="B3" s="39" t="s">
        <v>2</v>
      </c>
      <c r="C3" s="61">
        <v>109000</v>
      </c>
    </row>
    <row r="4" spans="3:4" ht="14.25">
      <c r="C4" s="61">
        <v>7000</v>
      </c>
      <c r="D4" s="39" t="s">
        <v>34</v>
      </c>
    </row>
    <row r="5" ht="14.25">
      <c r="C5" s="82">
        <f>C3-C4</f>
        <v>102000</v>
      </c>
    </row>
    <row r="6" spans="3:4" ht="14.25">
      <c r="C6" s="61">
        <v>6000</v>
      </c>
      <c r="D6" s="39" t="s">
        <v>32</v>
      </c>
    </row>
    <row r="7" spans="3:4" ht="14.25">
      <c r="C7" s="61">
        <v>20000</v>
      </c>
      <c r="D7" s="39" t="s">
        <v>33</v>
      </c>
    </row>
    <row r="8" spans="2:3" ht="14.25">
      <c r="B8" s="39" t="s">
        <v>0</v>
      </c>
      <c r="C8" s="82">
        <f>C5-C6-C7</f>
        <v>76000</v>
      </c>
    </row>
    <row r="9" spans="3:4" ht="14.25">
      <c r="C9" s="61">
        <v>12000</v>
      </c>
      <c r="D9" s="39" t="s">
        <v>31</v>
      </c>
    </row>
    <row r="10" ht="14.25">
      <c r="C10" s="82">
        <f>C8+C9</f>
        <v>88000</v>
      </c>
    </row>
    <row r="11" ht="14.25">
      <c r="C11" s="61"/>
    </row>
    <row r="12" ht="14.25">
      <c r="C12" s="61"/>
    </row>
    <row r="13" ht="14.25">
      <c r="C13" s="61"/>
    </row>
    <row r="14" spans="3:4" ht="14.25">
      <c r="C14" s="83">
        <v>137000</v>
      </c>
      <c r="D14" s="39" t="s">
        <v>35</v>
      </c>
    </row>
    <row r="15" spans="3:4" ht="14.25">
      <c r="C15" s="82">
        <f>C14/2</f>
        <v>68500</v>
      </c>
      <c r="D15" s="39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 Minhas</dc:creator>
  <cp:keywords/>
  <dc:description/>
  <cp:lastModifiedBy>Amrit Minhas</cp:lastModifiedBy>
  <cp:lastPrinted>2017-09-24T10:54:03Z</cp:lastPrinted>
  <dcterms:created xsi:type="dcterms:W3CDTF">2017-07-16T20:31:40Z</dcterms:created>
  <dcterms:modified xsi:type="dcterms:W3CDTF">2020-03-18T21:24:11Z</dcterms:modified>
  <cp:category/>
  <cp:version/>
  <cp:contentType/>
  <cp:contentStatus/>
</cp:coreProperties>
</file>